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0"/>
  </bookViews>
  <sheets>
    <sheet name="Feuil1" sheetId="1" r:id="rId1"/>
  </sheets>
  <definedNames>
    <definedName name="_xlnm.Print_Area" localSheetId="0">'Feuil1'!$A$2:$V$15</definedName>
    <definedName name="_xlnm.Print_Titles" localSheetId="0">'Feuil1'!$6:$7</definedName>
    <definedName name="_xlnm._FilterDatabase" localSheetId="0" hidden="1">'Feuil1'!$E$7:$E$277</definedName>
    <definedName name="Excel_BuiltIn__FilterDatabase_1">'Feuil1'!$B$7:$B$27</definedName>
    <definedName name="Excel_BuiltIn__FilterDatabase_1_1">'Feuil1'!$E$7:$E$15</definedName>
    <definedName name="Excel_BuiltIn_Print_Titles_11">'Feuil1'!$A$6:$IU$7</definedName>
    <definedName name="Excel_BuiltIn__FilterDatabase_1_2">'Feuil1'!$B$7:$B$27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<sst xmlns="http://schemas.openxmlformats.org/spreadsheetml/2006/main" count="1103" uniqueCount="352">
  <si>
    <t>COMITĖ FRANCHE-COMTĖ DE SCRABBLE</t>
  </si>
  <si>
    <t>Ronde Marc Boucard 2012-2013 – Classement après 6 étapes</t>
  </si>
  <si>
    <t>TH2 AG</t>
  </si>
  <si>
    <t>Champt 70</t>
  </si>
  <si>
    <t>Champt 25</t>
  </si>
  <si>
    <t>Champt 39</t>
  </si>
  <si>
    <t>Champt 90</t>
  </si>
  <si>
    <t>TH2 Com 1</t>
  </si>
  <si>
    <t>TH2 Com 2</t>
  </si>
  <si>
    <t>Clt</t>
  </si>
  <si>
    <t>NOM Prénom</t>
  </si>
  <si>
    <t>Cat</t>
  </si>
  <si>
    <t>SN</t>
  </si>
  <si>
    <t>Club</t>
  </si>
  <si>
    <t>Nb</t>
  </si>
  <si>
    <t>%age</t>
  </si>
  <si>
    <t>%age global</t>
  </si>
  <si>
    <t>PPV1</t>
  </si>
  <si>
    <t>PPV2</t>
  </si>
  <si>
    <t>PPV3</t>
  </si>
  <si>
    <t>POTEMSKI Marc</t>
  </si>
  <si>
    <t>S</t>
  </si>
  <si>
    <t>1B</t>
  </si>
  <si>
    <t>A01</t>
  </si>
  <si>
    <t>LEPIN Jacqueline</t>
  </si>
  <si>
    <t>V</t>
  </si>
  <si>
    <t>2B</t>
  </si>
  <si>
    <t>R05</t>
  </si>
  <si>
    <t>LEPIN André</t>
  </si>
  <si>
    <t>2A</t>
  </si>
  <si>
    <t>TEILLET Brigitte</t>
  </si>
  <si>
    <t>4B</t>
  </si>
  <si>
    <t>R03</t>
  </si>
  <si>
    <t>LEVY Suzanne</t>
  </si>
  <si>
    <t>3B</t>
  </si>
  <si>
    <t>ALBINI Anne</t>
  </si>
  <si>
    <t>R12</t>
  </si>
  <si>
    <t>LEVY Benjamin</t>
  </si>
  <si>
    <t>3A</t>
  </si>
  <si>
    <t>GENDRE Bernard</t>
  </si>
  <si>
    <t>R02</t>
  </si>
  <si>
    <t>TRIBUT Anne</t>
  </si>
  <si>
    <t>R04</t>
  </si>
  <si>
    <t>GIRARDOT Edmée</t>
  </si>
  <si>
    <t>R10</t>
  </si>
  <si>
    <t>BADER Colette</t>
  </si>
  <si>
    <t>D</t>
  </si>
  <si>
    <t>4C</t>
  </si>
  <si>
    <t>R20</t>
  </si>
  <si>
    <t>ROUSSEL Daniel</t>
  </si>
  <si>
    <t>PENTECOTE Etienne</t>
  </si>
  <si>
    <t>BOREL Janine</t>
  </si>
  <si>
    <t>4A</t>
  </si>
  <si>
    <t>BOUCARD Claude</t>
  </si>
  <si>
    <t>MENNECHET Brigitte</t>
  </si>
  <si>
    <t>GIROD Chantal</t>
  </si>
  <si>
    <t>R06</t>
  </si>
  <si>
    <t>LAMBERT Patricia</t>
  </si>
  <si>
    <t>NEDELEC Michelle</t>
  </si>
  <si>
    <t>VIVOT Brigitte</t>
  </si>
  <si>
    <t>5A</t>
  </si>
  <si>
    <t>EITEL Dominique</t>
  </si>
  <si>
    <t>SAUGE Jean</t>
  </si>
  <si>
    <t>AUBRY Christine</t>
  </si>
  <si>
    <t>R09</t>
  </si>
  <si>
    <t>FRANTZ Yvon</t>
  </si>
  <si>
    <t>R01</t>
  </si>
  <si>
    <t>GARNIER Sylviane</t>
  </si>
  <si>
    <t>EMERY Joëlle</t>
  </si>
  <si>
    <t>BOUTHIAUX Madeleine</t>
  </si>
  <si>
    <t>JACQUOT Claude</t>
  </si>
  <si>
    <t>GRESSET-BEATRIX Suzanne</t>
  </si>
  <si>
    <t>PIERRE Marie-Thérèse</t>
  </si>
  <si>
    <t>CLAD Martine</t>
  </si>
  <si>
    <t>LIONNET Lucienne</t>
  </si>
  <si>
    <t>CLERGET Marie-Françoise</t>
  </si>
  <si>
    <t>CARBONNIER Nicole</t>
  </si>
  <si>
    <t>GIRARD Anny</t>
  </si>
  <si>
    <t>4D</t>
  </si>
  <si>
    <t>GROSCLAUDE Liliane</t>
  </si>
  <si>
    <t>GENTILHOMME Marie-Geneviève</t>
  </si>
  <si>
    <t>TREHOUT Solange</t>
  </si>
  <si>
    <t>PLUMEY Liliane</t>
  </si>
  <si>
    <t>SERVETTE Rolande</t>
  </si>
  <si>
    <t>TRIBUT Annie</t>
  </si>
  <si>
    <t>LASALLE Michelle</t>
  </si>
  <si>
    <t>OBJOIS Simone</t>
  </si>
  <si>
    <t>5B</t>
  </si>
  <si>
    <t>R11</t>
  </si>
  <si>
    <t>CORNUT Marie-Claude</t>
  </si>
  <si>
    <t>BRIGAUDET Benoît</t>
  </si>
  <si>
    <t>GANNE Nadine</t>
  </si>
  <si>
    <t>5C</t>
  </si>
  <si>
    <t>BOBILLIER-CHAUMONT Christiane</t>
  </si>
  <si>
    <t>GRANDJEAN Sylvette</t>
  </si>
  <si>
    <t>R16</t>
  </si>
  <si>
    <t>AUBRY Bernard</t>
  </si>
  <si>
    <t>GRAFF Claude</t>
  </si>
  <si>
    <t>BARTIER Victor</t>
  </si>
  <si>
    <t>VARENNE Jeanne</t>
  </si>
  <si>
    <t>CRANCE Christine</t>
  </si>
  <si>
    <t>DORNIER Noël</t>
  </si>
  <si>
    <t>FAIVRE-PIERRET Françoise</t>
  </si>
  <si>
    <t>R08</t>
  </si>
  <si>
    <t>TROUSSIERE Marie-Louise</t>
  </si>
  <si>
    <t>BIRBAUD Noëlle</t>
  </si>
  <si>
    <t>LOICHEMOL Gérard</t>
  </si>
  <si>
    <t>DUBREUIL Marie-Pierre</t>
  </si>
  <si>
    <t>6A</t>
  </si>
  <si>
    <t>BEUREY Christiane</t>
  </si>
  <si>
    <t>SAUSSOT Marcelle</t>
  </si>
  <si>
    <t>R14</t>
  </si>
  <si>
    <t>MIRBEY Eveline</t>
  </si>
  <si>
    <t>CHIODI Odette</t>
  </si>
  <si>
    <t>JONCKEERE Hélène</t>
  </si>
  <si>
    <t>5D</t>
  </si>
  <si>
    <t>R17</t>
  </si>
  <si>
    <t>AUBRY Eliette</t>
  </si>
  <si>
    <t>B</t>
  </si>
  <si>
    <t>CORTOT Monique</t>
  </si>
  <si>
    <t>KASPER Josiane</t>
  </si>
  <si>
    <t>PERREZ Geneviève</t>
  </si>
  <si>
    <t>CATTET Madeleine</t>
  </si>
  <si>
    <t>ZUTTER Micheline</t>
  </si>
  <si>
    <t>BERGER Martine</t>
  </si>
  <si>
    <t>MOUGIN Marie</t>
  </si>
  <si>
    <t>6B</t>
  </si>
  <si>
    <t>RS05</t>
  </si>
  <si>
    <t>ALBINI Virginie</t>
  </si>
  <si>
    <t>J</t>
  </si>
  <si>
    <t>LANQUETIN Christiane</t>
  </si>
  <si>
    <t>LOUVRIER Quentin</t>
  </si>
  <si>
    <t>P</t>
  </si>
  <si>
    <t>RS28</t>
  </si>
  <si>
    <t>ALBINI Nicolas</t>
  </si>
  <si>
    <t>7</t>
  </si>
  <si>
    <t>THIRION Daniel</t>
  </si>
  <si>
    <t>K40</t>
  </si>
  <si>
    <t>BARTIER Frédéric</t>
  </si>
  <si>
    <t>CUINET Monique</t>
  </si>
  <si>
    <t>R19</t>
  </si>
  <si>
    <t>BOUSSAERT Thierry</t>
  </si>
  <si>
    <t>BERNIER Pascal</t>
  </si>
  <si>
    <t>1A</t>
  </si>
  <si>
    <t>VALLET Christiane</t>
  </si>
  <si>
    <t>C02</t>
  </si>
  <si>
    <t>CERF Gilbert</t>
  </si>
  <si>
    <t>WEILL Jean-Baptiste</t>
  </si>
  <si>
    <t>FERREUX Claude</t>
  </si>
  <si>
    <t>VAISSEAU Noëlle</t>
  </si>
  <si>
    <t>MORIN Marie-Claire</t>
  </si>
  <si>
    <t>AUBERT Josiane</t>
  </si>
  <si>
    <t>BOUSSAERT Jean-Clément</t>
  </si>
  <si>
    <t>E</t>
  </si>
  <si>
    <t>GIRARD Louisette</t>
  </si>
  <si>
    <t>DUBREUIL Ghislain</t>
  </si>
  <si>
    <t>POCHARD Monique</t>
  </si>
  <si>
    <t>GUYOT Monique</t>
  </si>
  <si>
    <t>DECQ Marie-Ghislaine</t>
  </si>
  <si>
    <t>GEHIN Christian</t>
  </si>
  <si>
    <t>K03</t>
  </si>
  <si>
    <t>MARIN Jacques</t>
  </si>
  <si>
    <t>ARDOUIN Michèle</t>
  </si>
  <si>
    <t>JORAND Andrée</t>
  </si>
  <si>
    <t>PELE Chantal</t>
  </si>
  <si>
    <t>RUHLMANN Edith</t>
  </si>
  <si>
    <t>A03</t>
  </si>
  <si>
    <t>AUBRY Michel</t>
  </si>
  <si>
    <t>COMTE Christophe</t>
  </si>
  <si>
    <t>BASTIEN Bruno</t>
  </si>
  <si>
    <t>RUHOFF Yves</t>
  </si>
  <si>
    <t>FAVRE Valérie</t>
  </si>
  <si>
    <t>BERGIER Marie-Ange</t>
  </si>
  <si>
    <t>VALENSI Colette</t>
  </si>
  <si>
    <t>REUS Monique</t>
  </si>
  <si>
    <t>BELOUINEAU Bertrand</t>
  </si>
  <si>
    <t>L28</t>
  </si>
  <si>
    <t>MEYER-LEBRUN Anne</t>
  </si>
  <si>
    <t>KELLER Jacques</t>
  </si>
  <si>
    <t>DUMON Colette</t>
  </si>
  <si>
    <t>JANNIOT Claude</t>
  </si>
  <si>
    <t>MALCUIT Pascal</t>
  </si>
  <si>
    <t>TISCHLER Marlyse</t>
  </si>
  <si>
    <t>A17</t>
  </si>
  <si>
    <t>FENDELEUR Mireille</t>
  </si>
  <si>
    <t>MAITRE Colette</t>
  </si>
  <si>
    <t>BETTINELLI Michèle</t>
  </si>
  <si>
    <t>CHAY Georgette</t>
  </si>
  <si>
    <t>VINCENT Daniel</t>
  </si>
  <si>
    <t>CORTOT François</t>
  </si>
  <si>
    <t>MARTIN Gérard</t>
  </si>
  <si>
    <t>PLOTTEY Monique</t>
  </si>
  <si>
    <t>LECONTE Corinne</t>
  </si>
  <si>
    <t>PAGUET Jacky</t>
  </si>
  <si>
    <t>PFLEGER Matthieu</t>
  </si>
  <si>
    <t>MORLIN Germaine</t>
  </si>
  <si>
    <t>JOBERT Jacqueline</t>
  </si>
  <si>
    <t>RICHARD Lucienne</t>
  </si>
  <si>
    <t>SCHWOB Marie-Claire</t>
  </si>
  <si>
    <t>HINNEWINKEL Marie-Thérèse</t>
  </si>
  <si>
    <t>ARNOLD Françoise</t>
  </si>
  <si>
    <t>POCHON Yvette</t>
  </si>
  <si>
    <t>PETIOT Micheline</t>
  </si>
  <si>
    <t>MACCHIONI Andrée</t>
  </si>
  <si>
    <t>ROLET Brigitte</t>
  </si>
  <si>
    <t>R15</t>
  </si>
  <si>
    <t>ZATTI Patrick</t>
  </si>
  <si>
    <t>CAILLAU Danièle</t>
  </si>
  <si>
    <t>DUBAIL Marie-Antoinette</t>
  </si>
  <si>
    <t>LECLERC Lilian</t>
  </si>
  <si>
    <t>RS08</t>
  </si>
  <si>
    <t>MOUROT Nicole</t>
  </si>
  <si>
    <t>MAGE Mireille</t>
  </si>
  <si>
    <t>MOSSU Chantal</t>
  </si>
  <si>
    <t>AMBERT Liliane</t>
  </si>
  <si>
    <t>BOURGEOIS Michel</t>
  </si>
  <si>
    <t>JAQUIT Gisèle</t>
  </si>
  <si>
    <t>PERROT Claude</t>
  </si>
  <si>
    <t>GERBET Nicole</t>
  </si>
  <si>
    <t>KNOEPFLIN Yvette</t>
  </si>
  <si>
    <t>DELABORDE Liliane</t>
  </si>
  <si>
    <t>DOLE Christiane</t>
  </si>
  <si>
    <t>ROLET Georges</t>
  </si>
  <si>
    <t>BEVALOT-BERJON Geneviève</t>
  </si>
  <si>
    <t>MILFORT Marcelle</t>
  </si>
  <si>
    <t>A11</t>
  </si>
  <si>
    <t>BETTONI Nicole</t>
  </si>
  <si>
    <t>FLEUROT Marie-Claude</t>
  </si>
  <si>
    <t>ALBINGRE Geneviève</t>
  </si>
  <si>
    <t>BEAUQUIER Nicole</t>
  </si>
  <si>
    <t>MINARY Hélène</t>
  </si>
  <si>
    <t>BALANDIER Danièle</t>
  </si>
  <si>
    <t>MOUREAU Denise</t>
  </si>
  <si>
    <t>MOULY Jeanine</t>
  </si>
  <si>
    <t>AUBRY Antonin</t>
  </si>
  <si>
    <t>FAIVRE DUPAIGRE Jacques</t>
  </si>
  <si>
    <t>HENRIOT Josiane</t>
  </si>
  <si>
    <t>CERF Raymond</t>
  </si>
  <si>
    <t>BOSCHERT Caroline</t>
  </si>
  <si>
    <t>KALFON Evelyne</t>
  </si>
  <si>
    <t>DAVAL Marie France</t>
  </si>
  <si>
    <t>BRICHE Dominique</t>
  </si>
  <si>
    <t>COTE Ghislaine</t>
  </si>
  <si>
    <t>6C</t>
  </si>
  <si>
    <t>GENTELET Lucienne</t>
  </si>
  <si>
    <t>MOUGNARD Danielle</t>
  </si>
  <si>
    <t>MEZONNET Yolande</t>
  </si>
  <si>
    <t>STOEFFLER Marie</t>
  </si>
  <si>
    <t>RUHOFF Lucas</t>
  </si>
  <si>
    <t>RJ17</t>
  </si>
  <si>
    <t>JEANNERET Mauricette</t>
  </si>
  <si>
    <t>RIERA Antoinette</t>
  </si>
  <si>
    <t>MARESCOT Françoise</t>
  </si>
  <si>
    <t>GODET Marcel</t>
  </si>
  <si>
    <t>MERLE Anne</t>
  </si>
  <si>
    <t>LOUVOT Carole</t>
  </si>
  <si>
    <t>PETOT Marie-Claude</t>
  </si>
  <si>
    <t>6D</t>
  </si>
  <si>
    <t>FREYBURGER Marcelle</t>
  </si>
  <si>
    <t>HUMAIR Jeannine</t>
  </si>
  <si>
    <t>BRUN Colette</t>
  </si>
  <si>
    <t>CUPILLARD Marie-Rose</t>
  </si>
  <si>
    <t>LECONTE François</t>
  </si>
  <si>
    <t>MOTTET Claudine</t>
  </si>
  <si>
    <t>SPRINGAUX Annie</t>
  </si>
  <si>
    <t>MONIN Jeanine</t>
  </si>
  <si>
    <t>MACCHIONI Janine</t>
  </si>
  <si>
    <t>SCHRUOFFENEGER Marlyse</t>
  </si>
  <si>
    <t>HENRIOT Jacques</t>
  </si>
  <si>
    <t>CLERGET Geneviève</t>
  </si>
  <si>
    <t>POUILLY Annie</t>
  </si>
  <si>
    <t>PELLETANNE Michèle</t>
  </si>
  <si>
    <t>DOUGUEDROIT Suzanne</t>
  </si>
  <si>
    <t>LINDECKER Martine</t>
  </si>
  <si>
    <t>MOUROUX Jeanne</t>
  </si>
  <si>
    <t>DUVERNAY Lucette</t>
  </si>
  <si>
    <t>KEMPF Marcelle</t>
  </si>
  <si>
    <t>HUSMANN Yolande</t>
  </si>
  <si>
    <t>PAULIN Véronique</t>
  </si>
  <si>
    <t>DUCLOUX Paulette</t>
  </si>
  <si>
    <t>STALDER Germaine</t>
  </si>
  <si>
    <t>COMTET Alain</t>
  </si>
  <si>
    <t>ANDRE Isabelle</t>
  </si>
  <si>
    <t>SIGNORATO Suzanne</t>
  </si>
  <si>
    <t>ECOFFEY Michèle</t>
  </si>
  <si>
    <t>BONJOUR Dominique</t>
  </si>
  <si>
    <t>DESCAMPS Maryvonne</t>
  </si>
  <si>
    <t>GIROD Alain</t>
  </si>
  <si>
    <t>MUSIELAK Andrée</t>
  </si>
  <si>
    <t>KLEIBER Anne</t>
  </si>
  <si>
    <t>MIAVRIL Jocelyne</t>
  </si>
  <si>
    <t>KEROMEN Janine</t>
  </si>
  <si>
    <t>DOLCI Mireille</t>
  </si>
  <si>
    <t>VENNE Denise</t>
  </si>
  <si>
    <t>GREUSARD Andrée</t>
  </si>
  <si>
    <t>SOULARD Nicole</t>
  </si>
  <si>
    <t>BAGUE Nicolas</t>
  </si>
  <si>
    <t>EJ13</t>
  </si>
  <si>
    <t>SPRINGAUX Michel</t>
  </si>
  <si>
    <t>CHRIST Pierrette</t>
  </si>
  <si>
    <t>KEROMEN Yves</t>
  </si>
  <si>
    <t>STAMCAR Chantal</t>
  </si>
  <si>
    <t>SIRON Christine</t>
  </si>
  <si>
    <t>DUBUIS Maryse</t>
  </si>
  <si>
    <t>BOISGUERIN Francine</t>
  </si>
  <si>
    <t>A14</t>
  </si>
  <si>
    <t>BEUREY Michel</t>
  </si>
  <si>
    <t>STOCKER Michèle</t>
  </si>
  <si>
    <t>FLEURY Paul</t>
  </si>
  <si>
    <t>MULLIEZ Charline</t>
  </si>
  <si>
    <t>LAURENCE Monique</t>
  </si>
  <si>
    <t>WALCH Fabienne</t>
  </si>
  <si>
    <t>COUTURIER Florentin</t>
  </si>
  <si>
    <t>C</t>
  </si>
  <si>
    <t>BOINOT Annick</t>
  </si>
  <si>
    <t>FLEUROT Michel</t>
  </si>
  <si>
    <t>BLONDEAU Danielle</t>
  </si>
  <si>
    <t>FEDERICI Christiane</t>
  </si>
  <si>
    <t>PRESUMEY Maryse</t>
  </si>
  <si>
    <t>REININGER Huguette</t>
  </si>
  <si>
    <t>SAULE Simone</t>
  </si>
  <si>
    <t>COUTURIER Louis</t>
  </si>
  <si>
    <t>E13</t>
  </si>
  <si>
    <t>BESSON Eugénie</t>
  </si>
  <si>
    <t>RJ09</t>
  </si>
  <si>
    <t>DUBREUIL Marine</t>
  </si>
  <si>
    <t>DAVID Andrée</t>
  </si>
  <si>
    <t>BULIARD Rose</t>
  </si>
  <si>
    <t>GIROD Colette</t>
  </si>
  <si>
    <t>DHIVERS Thérèse</t>
  </si>
  <si>
    <t>MALCUIT Marcelline</t>
  </si>
  <si>
    <t>ARISI Laurine</t>
  </si>
  <si>
    <t>BERTRAND Lucette</t>
  </si>
  <si>
    <t>VILLET Josette</t>
  </si>
  <si>
    <t>LOUVRIER Eric</t>
  </si>
  <si>
    <t>MAIZIER Béatrice</t>
  </si>
  <si>
    <t>THENET Bernadette</t>
  </si>
  <si>
    <t>WININGER Michel</t>
  </si>
  <si>
    <t>MOUGIN Baptiste</t>
  </si>
  <si>
    <t>POIRECUITE Damien</t>
  </si>
  <si>
    <t>UEBELHARDT Eloïse</t>
  </si>
  <si>
    <t>BISOL Julien</t>
  </si>
  <si>
    <t>REININGER Claude</t>
  </si>
  <si>
    <t>GARCIA Liliane</t>
  </si>
  <si>
    <t>GRANDVUILLEMIN Louise</t>
  </si>
  <si>
    <t>VERGUET Louise</t>
  </si>
  <si>
    <t>RS30</t>
  </si>
  <si>
    <t>DOBBLER Dylan</t>
  </si>
  <si>
    <t>JEANNEROD Léa</t>
  </si>
  <si>
    <t>RJ19</t>
  </si>
  <si>
    <t>LAGORSE Denise</t>
  </si>
  <si>
    <t>ABASQ Katell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</si>
</sst>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00.00%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Fill="1" applyAlignment="1" applyProtection="1">
      <alignment horizontal="left" vertical="center"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left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3" fillId="7" borderId="1" xfId="0" applyFont="1" applyFill="1" applyBorder="1" applyAlignment="1" applyProtection="1">
      <alignment horizontal="center" vertical="center"/>
      <protection locked="0"/>
    </xf>
    <xf numFmtId="164" fontId="4" fillId="7" borderId="2" xfId="0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164" fontId="5" fillId="8" borderId="3" xfId="0" applyFont="1" applyFill="1" applyBorder="1" applyAlignment="1" applyProtection="1">
      <alignment horizontal="center" vertical="center" textRotation="90"/>
      <protection locked="0"/>
    </xf>
    <xf numFmtId="164" fontId="6" fillId="8" borderId="3" xfId="0" applyFont="1" applyFill="1" applyBorder="1" applyAlignment="1">
      <alignment horizontal="center" vertical="center" textRotation="90"/>
    </xf>
    <xf numFmtId="165" fontId="5" fillId="8" borderId="3" xfId="0" applyNumberFormat="1" applyFont="1" applyFill="1" applyBorder="1" applyAlignment="1" applyProtection="1">
      <alignment horizontal="center" vertical="center" textRotation="90"/>
      <protection locked="0"/>
    </xf>
    <xf numFmtId="166" fontId="7" fillId="0" borderId="0" xfId="0" applyNumberFormat="1" applyFont="1" applyFill="1" applyBorder="1" applyAlignment="1" applyProtection="1">
      <alignment horizontal="center" vertical="center" textRotation="45"/>
      <protection locked="0"/>
    </xf>
    <xf numFmtId="164" fontId="8" fillId="9" borderId="4" xfId="0" applyFont="1" applyFill="1" applyBorder="1" applyAlignment="1" applyProtection="1">
      <alignment horizontal="center" vertical="center"/>
      <protection locked="0"/>
    </xf>
    <xf numFmtId="164" fontId="8" fillId="9" borderId="4" xfId="0" applyFont="1" applyFill="1" applyBorder="1" applyAlignment="1" applyProtection="1">
      <alignment horizontal="left" vertical="center"/>
      <protection locked="0"/>
    </xf>
    <xf numFmtId="164" fontId="5" fillId="9" borderId="5" xfId="0" applyFont="1" applyFill="1" applyBorder="1" applyAlignment="1" applyProtection="1">
      <alignment horizontal="center" vertical="center"/>
      <protection locked="0"/>
    </xf>
    <xf numFmtId="165" fontId="5" fillId="9" borderId="5" xfId="0" applyNumberFormat="1" applyFont="1" applyFill="1" applyBorder="1" applyAlignment="1" applyProtection="1">
      <alignment horizontal="center" vertical="center"/>
      <protection locked="0"/>
    </xf>
    <xf numFmtId="164" fontId="8" fillId="9" borderId="5" xfId="0" applyFont="1" applyFill="1" applyBorder="1" applyAlignment="1" applyProtection="1">
      <alignment horizontal="center" vertical="center"/>
      <protection locked="0"/>
    </xf>
    <xf numFmtId="168" fontId="8" fillId="9" borderId="5" xfId="0" applyNumberFormat="1" applyFont="1" applyFill="1" applyBorder="1" applyAlignment="1" applyProtection="1">
      <alignment horizontal="center" vertical="center"/>
      <protection locked="0"/>
    </xf>
    <xf numFmtId="166" fontId="8" fillId="9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6" fontId="1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4" fontId="10" fillId="0" borderId="6" xfId="0" applyFont="1" applyBorder="1" applyAlignment="1" applyProtection="1">
      <alignment horizontal="center" vertical="center"/>
      <protection locked="0"/>
    </xf>
    <xf numFmtId="164" fontId="11" fillId="0" borderId="6" xfId="0" applyFont="1" applyBorder="1" applyAlignment="1">
      <alignment horizontal="left" vertical="center"/>
    </xf>
    <xf numFmtId="164" fontId="11" fillId="0" borderId="6" xfId="0" applyFont="1" applyBorder="1" applyAlignment="1">
      <alignment horizontal="center" vertical="center"/>
    </xf>
    <xf numFmtId="164" fontId="10" fillId="0" borderId="6" xfId="0" applyFont="1" applyFill="1" applyBorder="1" applyAlignment="1" applyProtection="1">
      <alignment horizontal="center" vertical="center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/>
    </xf>
    <xf numFmtId="165" fontId="10" fillId="0" borderId="6" xfId="0" applyNumberFormat="1" applyFont="1" applyFill="1" applyBorder="1" applyAlignment="1" applyProtection="1">
      <alignment horizontal="center" vertical="center"/>
      <protection locked="0"/>
    </xf>
    <xf numFmtId="164" fontId="11" fillId="0" borderId="6" xfId="0" applyFont="1" applyFill="1" applyBorder="1" applyAlignment="1">
      <alignment horizontal="center" vertical="center"/>
    </xf>
    <xf numFmtId="166" fontId="10" fillId="0" borderId="6" xfId="0" applyNumberFormat="1" applyFont="1" applyFill="1" applyBorder="1" applyAlignment="1" applyProtection="1">
      <alignment horizontal="center" vertical="center"/>
      <protection/>
    </xf>
    <xf numFmtId="164" fontId="0" fillId="0" borderId="6" xfId="0" applyBorder="1" applyAlignment="1">
      <alignment vertical="center"/>
    </xf>
    <xf numFmtId="166" fontId="10" fillId="0" borderId="6" xfId="0" applyNumberFormat="1" applyFont="1" applyBorder="1" applyAlignment="1" applyProtection="1">
      <alignment horizontal="center" vertical="center"/>
      <protection locked="0"/>
    </xf>
    <xf numFmtId="166" fontId="5" fillId="0" borderId="6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4" fontId="11" fillId="10" borderId="6" xfId="0" applyFont="1" applyFill="1" applyBorder="1" applyAlignment="1">
      <alignment horizontal="left" vertical="center"/>
    </xf>
    <xf numFmtId="164" fontId="11" fillId="0" borderId="6" xfId="0" applyFont="1" applyFill="1" applyBorder="1" applyAlignment="1">
      <alignment horizontal="center" vertical="center"/>
    </xf>
    <xf numFmtId="164" fontId="0" fillId="0" borderId="6" xfId="0" applyFill="1" applyBorder="1" applyAlignment="1">
      <alignment vertical="center"/>
    </xf>
    <xf numFmtId="166" fontId="10" fillId="0" borderId="6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ill="1" applyAlignment="1">
      <alignment/>
    </xf>
    <xf numFmtId="164" fontId="2" fillId="0" borderId="0" xfId="0" applyFont="1" applyFill="1" applyBorder="1" applyAlignment="1" applyProtection="1">
      <alignment vertical="center"/>
      <protection locked="0"/>
    </xf>
    <xf numFmtId="166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11" fillId="0" borderId="6" xfId="0" applyFont="1" applyFill="1" applyBorder="1" applyAlignment="1">
      <alignment horizontal="left" vertical="center"/>
    </xf>
    <xf numFmtId="164" fontId="12" fillId="0" borderId="0" xfId="0" applyFont="1" applyAlignment="1">
      <alignment vertical="center"/>
    </xf>
    <xf numFmtId="165" fontId="10" fillId="0" borderId="6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>
      <alignment horizontal="center" vertical="center"/>
    </xf>
    <xf numFmtId="164" fontId="11" fillId="0" borderId="6" xfId="0" applyFont="1" applyBorder="1" applyAlignment="1">
      <alignment horizontal="left" vertical="center"/>
    </xf>
    <xf numFmtId="164" fontId="11" fillId="0" borderId="6" xfId="0" applyFont="1" applyBorder="1" applyAlignment="1">
      <alignment horizontal="center" vertical="center"/>
    </xf>
    <xf numFmtId="164" fontId="2" fillId="0" borderId="6" xfId="0" applyFont="1" applyFill="1" applyBorder="1" applyAlignment="1" applyProtection="1">
      <alignment horizontal="center" vertical="center"/>
      <protection locked="0"/>
    </xf>
    <xf numFmtId="164" fontId="2" fillId="0" borderId="6" xfId="0" applyFont="1" applyBorder="1" applyAlignment="1" applyProtection="1">
      <alignment horizontal="center" vertical="center"/>
      <protection locked="0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ans nom1" xfId="21"/>
    <cellStyle name="Sans nom2" xfId="22"/>
    <cellStyle name="Sans nom3" xfId="23"/>
    <cellStyle name="Sans nom4" xfId="24"/>
    <cellStyle name="Sans nom5" xfId="25"/>
  </cellStyles>
  <dxfs count="1">
    <dxf>
      <font>
        <b val="0"/>
        <sz val="11"/>
        <color rgb="FF000000"/>
      </font>
      <fill>
        <patternFill patternType="solid">
          <fgColor rgb="FF23FF23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7"/>
  <sheetViews>
    <sheetView showZeros="0" tabSelected="1" workbookViewId="0" topLeftCell="A1">
      <pane ySplit="7" topLeftCell="A8" activePane="bottomLeft" state="frozen"/>
      <selection pane="topLeft" activeCell="A1" sqref="A1"/>
      <selection pane="bottomLeft" activeCell="X13" sqref="X13"/>
    </sheetView>
  </sheetViews>
  <sheetFormatPr defaultColWidth="10.28125" defaultRowHeight="15"/>
  <cols>
    <col min="1" max="1" width="3.8515625" style="1" customWidth="1"/>
    <col min="2" max="2" width="31.00390625" style="2" customWidth="1"/>
    <col min="3" max="3" width="3.7109375" style="3" customWidth="1"/>
    <col min="4" max="4" width="3.421875" style="3" customWidth="1"/>
    <col min="5" max="5" width="7.140625" style="3" customWidth="1"/>
    <col min="6" max="6" width="3.421875" style="4" customWidth="1"/>
    <col min="7" max="8" width="4.57421875" style="4" customWidth="1"/>
    <col min="9" max="10" width="4.57421875" style="5" customWidth="1"/>
    <col min="11" max="13" width="4.57421875" style="4" customWidth="1"/>
    <col min="14" max="17" width="5.8515625" style="3" customWidth="1"/>
    <col min="18" max="18" width="7.57421875" style="3" customWidth="1"/>
    <col min="19" max="20" width="5.8515625" style="3" customWidth="1"/>
    <col min="21" max="21" width="12.140625" style="6" customWidth="1"/>
    <col min="22" max="22" width="11.00390625" style="0" customWidth="1"/>
    <col min="23" max="23" width="5.7109375" style="0" customWidth="1"/>
    <col min="24" max="24" width="11.00390625" style="1" customWidth="1"/>
    <col min="25" max="25" width="5.7109375" style="6" customWidth="1"/>
    <col min="26" max="26" width="5.7109375" style="3" customWidth="1"/>
    <col min="27" max="27" width="5.7109375" style="1" customWidth="1"/>
    <col min="28" max="16384" width="10.28125" style="1" customWidth="1"/>
  </cols>
  <sheetData>
    <row r="1" spans="1:21" ht="11.25" customHeight="1">
      <c r="A1" s="7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2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0.2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3.5">
      <c r="K4" s="12"/>
    </row>
    <row r="5" ht="13.5">
      <c r="K5" s="12"/>
    </row>
    <row r="6" spans="1:21" ht="53.25" customHeight="1">
      <c r="A6" s="3"/>
      <c r="G6" s="13" t="s">
        <v>2</v>
      </c>
      <c r="H6" s="14" t="s">
        <v>3</v>
      </c>
      <c r="I6" s="15" t="s">
        <v>4</v>
      </c>
      <c r="J6" s="15" t="s">
        <v>5</v>
      </c>
      <c r="K6" s="13" t="s">
        <v>6</v>
      </c>
      <c r="L6" s="13" t="s">
        <v>7</v>
      </c>
      <c r="M6" s="13" t="s">
        <v>8</v>
      </c>
      <c r="N6" s="13" t="s">
        <v>2</v>
      </c>
      <c r="O6" s="14" t="s">
        <v>3</v>
      </c>
      <c r="P6" s="15" t="s">
        <v>4</v>
      </c>
      <c r="Q6" s="15" t="s">
        <v>5</v>
      </c>
      <c r="R6" s="13" t="s">
        <v>6</v>
      </c>
      <c r="S6" s="13" t="s">
        <v>7</v>
      </c>
      <c r="T6" s="13" t="s">
        <v>8</v>
      </c>
      <c r="U6" s="16"/>
    </row>
    <row r="7" spans="1:27" s="24" customFormat="1" ht="19.5" customHeight="1">
      <c r="A7" s="17" t="s">
        <v>9</v>
      </c>
      <c r="B7" s="18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9">
        <v>1926</v>
      </c>
      <c r="H7" s="19">
        <v>1838</v>
      </c>
      <c r="I7" s="20">
        <v>2016</v>
      </c>
      <c r="J7" s="20">
        <v>2035</v>
      </c>
      <c r="K7" s="19">
        <v>1742</v>
      </c>
      <c r="L7" s="19">
        <v>1995</v>
      </c>
      <c r="M7" s="21">
        <v>0</v>
      </c>
      <c r="N7" s="22" t="s">
        <v>15</v>
      </c>
      <c r="O7" s="22" t="s">
        <v>15</v>
      </c>
      <c r="P7" s="22" t="s">
        <v>15</v>
      </c>
      <c r="Q7" s="22" t="s">
        <v>15</v>
      </c>
      <c r="R7" s="22" t="s">
        <v>15</v>
      </c>
      <c r="S7" s="22" t="s">
        <v>15</v>
      </c>
      <c r="T7" s="22" t="s">
        <v>15</v>
      </c>
      <c r="U7" s="23" t="s">
        <v>16</v>
      </c>
      <c r="V7"/>
      <c r="W7"/>
      <c r="Y7" s="25" t="s">
        <v>17</v>
      </c>
      <c r="Z7" s="26" t="s">
        <v>18</v>
      </c>
      <c r="AA7" s="24" t="s">
        <v>19</v>
      </c>
    </row>
    <row r="8" spans="1:26" s="41" customFormat="1" ht="14.25">
      <c r="A8" s="27">
        <v>1</v>
      </c>
      <c r="B8" s="28" t="s">
        <v>20</v>
      </c>
      <c r="C8" s="29" t="s">
        <v>21</v>
      </c>
      <c r="D8" s="29" t="s">
        <v>22</v>
      </c>
      <c r="E8" s="29" t="s">
        <v>23</v>
      </c>
      <c r="F8" s="30">
        <f>COUNT(G8:M8)</f>
        <v>3</v>
      </c>
      <c r="G8" s="29">
        <v>1795</v>
      </c>
      <c r="H8" s="29"/>
      <c r="I8" s="31">
        <v>1893</v>
      </c>
      <c r="J8" s="32"/>
      <c r="K8" s="32"/>
      <c r="L8" s="33">
        <v>1907</v>
      </c>
      <c r="M8" s="32"/>
      <c r="N8" s="34">
        <f>G8/$G$7*100</f>
        <v>93.19833852544133</v>
      </c>
      <c r="O8" s="35"/>
      <c r="P8" s="34">
        <f>I8/$I$7*100</f>
        <v>93.89880952380952</v>
      </c>
      <c r="Q8" s="35"/>
      <c r="R8" s="35"/>
      <c r="S8" s="36">
        <f>L8/$L$7*100</f>
        <v>95.58897243107769</v>
      </c>
      <c r="T8" s="34"/>
      <c r="U8" s="37">
        <f>SUM(N8:S8)/3</f>
        <v>94.22870682677619</v>
      </c>
      <c r="V8"/>
      <c r="W8"/>
      <c r="X8" s="38"/>
      <c r="Y8" s="39"/>
      <c r="Z8" s="40"/>
    </row>
    <row r="9" spans="1:26" s="49" customFormat="1" ht="14.25">
      <c r="A9" s="27">
        <v>2</v>
      </c>
      <c r="B9" s="42" t="s">
        <v>24</v>
      </c>
      <c r="C9" s="43" t="s">
        <v>25</v>
      </c>
      <c r="D9" s="43" t="s">
        <v>26</v>
      </c>
      <c r="E9" s="43" t="s">
        <v>27</v>
      </c>
      <c r="F9" s="30">
        <f>COUNT(G9:M9)</f>
        <v>4</v>
      </c>
      <c r="G9" s="30"/>
      <c r="H9" s="31">
        <v>1533</v>
      </c>
      <c r="I9" s="32"/>
      <c r="J9" s="31">
        <v>1892</v>
      </c>
      <c r="K9" s="31">
        <v>1537</v>
      </c>
      <c r="L9" s="33">
        <v>1833</v>
      </c>
      <c r="M9" s="30"/>
      <c r="N9" s="44"/>
      <c r="O9" s="34">
        <f>H9/$H$7*100</f>
        <v>83.40587595212186</v>
      </c>
      <c r="P9" s="44"/>
      <c r="Q9" s="34">
        <f>J9/$J$7*100</f>
        <v>92.97297297297298</v>
      </c>
      <c r="R9" s="34">
        <f>K9/$K$7*100</f>
        <v>88.23191733639494</v>
      </c>
      <c r="S9" s="45">
        <f>L9/$L$7*100</f>
        <v>91.8796992481203</v>
      </c>
      <c r="T9" s="34"/>
      <c r="U9" s="37">
        <f>(SUM(N9:S9)-Y9)/3</f>
        <v>91.02819651916275</v>
      </c>
      <c r="V9" s="46"/>
      <c r="W9" s="46"/>
      <c r="X9" s="47"/>
      <c r="Y9" s="48">
        <f>SMALL(N9:S9,1)</f>
        <v>83.40587595212186</v>
      </c>
      <c r="Z9" s="4"/>
    </row>
    <row r="10" spans="1:26" s="49" customFormat="1" ht="14.25">
      <c r="A10" s="27">
        <v>3</v>
      </c>
      <c r="B10" s="50" t="s">
        <v>28</v>
      </c>
      <c r="C10" s="43" t="s">
        <v>25</v>
      </c>
      <c r="D10" s="43" t="s">
        <v>29</v>
      </c>
      <c r="E10" s="43" t="s">
        <v>27</v>
      </c>
      <c r="F10" s="30">
        <f>COUNT(G10:M10)</f>
        <v>4</v>
      </c>
      <c r="G10" s="32"/>
      <c r="H10" s="31">
        <v>1647</v>
      </c>
      <c r="I10" s="43"/>
      <c r="J10" s="31">
        <v>1765</v>
      </c>
      <c r="K10" s="31">
        <v>1552</v>
      </c>
      <c r="L10" s="33">
        <v>1875</v>
      </c>
      <c r="M10" s="32"/>
      <c r="N10" s="44"/>
      <c r="O10" s="34">
        <f>H10/$H$7*100</f>
        <v>89.60826985854189</v>
      </c>
      <c r="P10" s="44"/>
      <c r="Q10" s="34">
        <f>J10/$J$7*100</f>
        <v>86.73218673218673</v>
      </c>
      <c r="R10" s="34">
        <f>K10/$K$7*100</f>
        <v>89.09299655568313</v>
      </c>
      <c r="S10" s="45">
        <f>L10/$L$7*100</f>
        <v>93.98496240601504</v>
      </c>
      <c r="T10" s="34"/>
      <c r="U10" s="37">
        <f>(SUM(N10:S10)-Y10)/3</f>
        <v>90.8954096067467</v>
      </c>
      <c r="V10" s="46"/>
      <c r="W10" s="46"/>
      <c r="X10" s="47"/>
      <c r="Y10" s="48">
        <f>SMALL(N10:S10,1)</f>
        <v>86.73218673218673</v>
      </c>
      <c r="Z10" s="4"/>
    </row>
    <row r="11" spans="1:21" ht="14.25">
      <c r="A11" s="27">
        <v>4</v>
      </c>
      <c r="B11" s="42" t="s">
        <v>30</v>
      </c>
      <c r="C11" s="29" t="s">
        <v>21</v>
      </c>
      <c r="D11" s="29" t="s">
        <v>31</v>
      </c>
      <c r="E11" s="29" t="s">
        <v>32</v>
      </c>
      <c r="F11" s="30">
        <f>COUNT(G11:M11)</f>
        <v>3</v>
      </c>
      <c r="G11" s="32"/>
      <c r="H11" s="29"/>
      <c r="I11" s="31">
        <v>1647</v>
      </c>
      <c r="J11" s="31">
        <v>1957</v>
      </c>
      <c r="K11" s="32"/>
      <c r="L11" s="33">
        <v>1867</v>
      </c>
      <c r="M11" s="32"/>
      <c r="N11" s="35"/>
      <c r="O11" s="35"/>
      <c r="P11" s="34">
        <f>I11/$I$7*100</f>
        <v>81.69642857142857</v>
      </c>
      <c r="Q11" s="34">
        <f>J11/$J$7*100</f>
        <v>96.16707616707617</v>
      </c>
      <c r="R11" s="35"/>
      <c r="S11" s="36">
        <f>L11/$L$7*100</f>
        <v>93.58395989974937</v>
      </c>
      <c r="T11" s="34"/>
      <c r="U11" s="37">
        <f>SUM(N11:S11)/3</f>
        <v>90.48248821275138</v>
      </c>
    </row>
    <row r="12" spans="1:26" s="49" customFormat="1" ht="14.25">
      <c r="A12" s="27">
        <v>5</v>
      </c>
      <c r="B12" s="42" t="s">
        <v>33</v>
      </c>
      <c r="C12" s="43" t="s">
        <v>25</v>
      </c>
      <c r="D12" s="43" t="s">
        <v>34</v>
      </c>
      <c r="E12" s="43" t="s">
        <v>32</v>
      </c>
      <c r="F12" s="30">
        <f>COUNT(G12:M12)</f>
        <v>4</v>
      </c>
      <c r="G12" s="30"/>
      <c r="H12" s="31">
        <v>1676</v>
      </c>
      <c r="I12" s="31">
        <v>1769</v>
      </c>
      <c r="J12" s="32"/>
      <c r="K12" s="31">
        <v>1418</v>
      </c>
      <c r="L12" s="33">
        <v>1757</v>
      </c>
      <c r="M12" s="30"/>
      <c r="N12" s="44"/>
      <c r="O12" s="34">
        <f>H12/$H$7*100</f>
        <v>91.1860718171926</v>
      </c>
      <c r="P12" s="34">
        <f>I12/$I$7*100</f>
        <v>87.74801587301587</v>
      </c>
      <c r="Q12" s="44"/>
      <c r="R12" s="34">
        <f>K12/$K$7*100</f>
        <v>81.40068886337542</v>
      </c>
      <c r="S12" s="45">
        <f>L12/$L$7*100</f>
        <v>88.0701754385965</v>
      </c>
      <c r="T12" s="34"/>
      <c r="U12" s="37">
        <f>(SUM(N12:S12)-Y12)/3</f>
        <v>89.00142104293501</v>
      </c>
      <c r="V12" s="46"/>
      <c r="W12" s="46"/>
      <c r="Y12" s="48">
        <f>SMALL(N12:S12,1)</f>
        <v>81.40068886337542</v>
      </c>
      <c r="Z12" s="4"/>
    </row>
    <row r="13" spans="1:24" ht="14.25">
      <c r="A13" s="27">
        <v>6</v>
      </c>
      <c r="B13" s="28" t="s">
        <v>35</v>
      </c>
      <c r="C13" s="29" t="s">
        <v>21</v>
      </c>
      <c r="D13" s="29" t="s">
        <v>26</v>
      </c>
      <c r="E13" s="29" t="s">
        <v>36</v>
      </c>
      <c r="F13" s="30">
        <f>COUNT(G13:M13)</f>
        <v>3</v>
      </c>
      <c r="G13" s="29">
        <v>1514</v>
      </c>
      <c r="H13" s="29"/>
      <c r="I13" s="31">
        <v>1855</v>
      </c>
      <c r="J13" s="32"/>
      <c r="K13" s="32"/>
      <c r="L13" s="32">
        <v>1916</v>
      </c>
      <c r="M13" s="32"/>
      <c r="N13" s="34">
        <f>G13/$G$7*100</f>
        <v>78.6085150571132</v>
      </c>
      <c r="O13" s="35"/>
      <c r="P13" s="34">
        <f>I13/$I$7*100</f>
        <v>92.01388888888889</v>
      </c>
      <c r="Q13" s="35"/>
      <c r="R13" s="35"/>
      <c r="S13" s="36">
        <f>L13/$L$7*100</f>
        <v>96.04010025062657</v>
      </c>
      <c r="T13" s="34"/>
      <c r="U13" s="37">
        <f>SUM(N13:S13)/3</f>
        <v>88.88750139887622</v>
      </c>
      <c r="X13" s="51"/>
    </row>
    <row r="14" spans="1:26" s="49" customFormat="1" ht="14.25">
      <c r="A14" s="27">
        <v>7</v>
      </c>
      <c r="B14" s="50" t="s">
        <v>37</v>
      </c>
      <c r="C14" s="43" t="s">
        <v>21</v>
      </c>
      <c r="D14" s="43" t="s">
        <v>38</v>
      </c>
      <c r="E14" s="43" t="s">
        <v>32</v>
      </c>
      <c r="F14" s="30">
        <f>COUNT(G14:M14)</f>
        <v>4</v>
      </c>
      <c r="G14" s="30"/>
      <c r="H14" s="31">
        <v>1546</v>
      </c>
      <c r="I14" s="31">
        <v>1741</v>
      </c>
      <c r="J14" s="31">
        <v>1867</v>
      </c>
      <c r="K14" s="31">
        <v>1520</v>
      </c>
      <c r="L14" s="30"/>
      <c r="M14" s="30"/>
      <c r="N14" s="44"/>
      <c r="O14" s="34">
        <f>H14/$H$7*100</f>
        <v>84.11316648531012</v>
      </c>
      <c r="P14" s="34">
        <f>I14/$I$7*100</f>
        <v>86.35912698412699</v>
      </c>
      <c r="Q14" s="34">
        <f>J14/$J$7*100</f>
        <v>91.74447174447174</v>
      </c>
      <c r="R14" s="34">
        <f>K14/$K$7*100</f>
        <v>87.25602755453502</v>
      </c>
      <c r="S14" s="34"/>
      <c r="T14" s="34"/>
      <c r="U14" s="37">
        <f>(SUM(N14:S14)-Y14)/3</f>
        <v>88.45320876104459</v>
      </c>
      <c r="V14" s="46"/>
      <c r="W14" s="46"/>
      <c r="Y14" s="48">
        <f>SMALL(N14:S14,1)</f>
        <v>84.11316648531012</v>
      </c>
      <c r="Z14" s="4"/>
    </row>
    <row r="15" spans="1:26" s="47" customFormat="1" ht="14.25">
      <c r="A15" s="27">
        <v>8</v>
      </c>
      <c r="B15" s="50" t="s">
        <v>39</v>
      </c>
      <c r="C15" s="43" t="s">
        <v>25</v>
      </c>
      <c r="D15" s="43" t="s">
        <v>38</v>
      </c>
      <c r="E15" s="43" t="s">
        <v>40</v>
      </c>
      <c r="F15" s="30">
        <f>COUNT(G15:M15)</f>
        <v>4</v>
      </c>
      <c r="G15" s="43">
        <v>1597</v>
      </c>
      <c r="H15" s="31">
        <v>1616</v>
      </c>
      <c r="I15" s="31">
        <v>1706</v>
      </c>
      <c r="J15" s="31">
        <v>1886</v>
      </c>
      <c r="K15" s="32"/>
      <c r="L15" s="32"/>
      <c r="M15" s="32"/>
      <c r="N15" s="34">
        <f>G15/$G$7*100</f>
        <v>82.91796469366562</v>
      </c>
      <c r="O15" s="34">
        <f>H15/$H$7*100</f>
        <v>87.92165397170838</v>
      </c>
      <c r="P15" s="34">
        <f>I15/$I$7*100</f>
        <v>84.62301587301587</v>
      </c>
      <c r="Q15" s="34">
        <f>J15/$J$7*100</f>
        <v>92.67813267813267</v>
      </c>
      <c r="R15" s="44"/>
      <c r="S15" s="34"/>
      <c r="T15" s="34"/>
      <c r="U15" s="37">
        <f>(SUM(N15:S15)-Y15)/3</f>
        <v>88.4076008409523</v>
      </c>
      <c r="V15" s="46"/>
      <c r="W15" s="46"/>
      <c r="Y15" s="48">
        <f>SMALL(N15:S15,1)</f>
        <v>82.91796469366562</v>
      </c>
      <c r="Z15" s="9"/>
    </row>
    <row r="16" spans="1:26" s="49" customFormat="1" ht="14.25">
      <c r="A16" s="27">
        <v>9</v>
      </c>
      <c r="B16" s="50" t="s">
        <v>41</v>
      </c>
      <c r="C16" s="43" t="s">
        <v>21</v>
      </c>
      <c r="D16" s="43" t="s">
        <v>38</v>
      </c>
      <c r="E16" s="43" t="s">
        <v>42</v>
      </c>
      <c r="F16" s="30">
        <f>COUNT(G16:M16)</f>
        <v>4</v>
      </c>
      <c r="G16" s="43">
        <v>1594</v>
      </c>
      <c r="H16" s="43"/>
      <c r="I16" s="31">
        <v>1728</v>
      </c>
      <c r="J16" s="31">
        <v>1707</v>
      </c>
      <c r="K16" s="32"/>
      <c r="L16" s="33">
        <v>1888</v>
      </c>
      <c r="M16" s="32"/>
      <c r="N16" s="34">
        <f>G16/$G$7*100</f>
        <v>82.76220145379024</v>
      </c>
      <c r="O16" s="44"/>
      <c r="P16" s="34">
        <f>I16/$I$7*100</f>
        <v>85.71428571428571</v>
      </c>
      <c r="Q16" s="34">
        <f>J16/$J$7*100</f>
        <v>83.88206388206389</v>
      </c>
      <c r="R16" s="44"/>
      <c r="S16" s="45">
        <f>L16/$L$7*100</f>
        <v>94.63659147869674</v>
      </c>
      <c r="T16" s="34"/>
      <c r="U16" s="37">
        <f>(SUM(N16:S16)-Y16)/3</f>
        <v>88.07764702501545</v>
      </c>
      <c r="V16" s="46"/>
      <c r="W16" s="46"/>
      <c r="X16" s="47"/>
      <c r="Y16" s="48">
        <f>SMALL(N16:S16,1)</f>
        <v>82.76220145379024</v>
      </c>
      <c r="Z16" s="4"/>
    </row>
    <row r="17" spans="1:26" s="49" customFormat="1" ht="14.25">
      <c r="A17" s="27">
        <v>10</v>
      </c>
      <c r="B17" s="50" t="s">
        <v>43</v>
      </c>
      <c r="C17" s="43" t="s">
        <v>25</v>
      </c>
      <c r="D17" s="43" t="s">
        <v>34</v>
      </c>
      <c r="E17" s="43" t="s">
        <v>44</v>
      </c>
      <c r="F17" s="30">
        <f>COUNT(G17:M17)</f>
        <v>4</v>
      </c>
      <c r="G17" s="43">
        <v>1718</v>
      </c>
      <c r="H17" s="31">
        <v>1638</v>
      </c>
      <c r="I17" s="31">
        <v>1725</v>
      </c>
      <c r="J17" s="31">
        <v>1679</v>
      </c>
      <c r="K17" s="32"/>
      <c r="L17" s="32"/>
      <c r="M17" s="32"/>
      <c r="N17" s="34">
        <f>G17/$G$7*100</f>
        <v>89.20041536863967</v>
      </c>
      <c r="O17" s="34">
        <f>H17/$H$7*100</f>
        <v>89.11860718171926</v>
      </c>
      <c r="P17" s="34">
        <f>I17/$I$7*100</f>
        <v>85.56547619047619</v>
      </c>
      <c r="Q17" s="34">
        <f>J17/$J$7*100</f>
        <v>82.50614250614251</v>
      </c>
      <c r="R17" s="44"/>
      <c r="S17" s="34"/>
      <c r="T17" s="34"/>
      <c r="U17" s="37">
        <f>(SUM(N17:S17)-Y17)/3</f>
        <v>87.96149958027837</v>
      </c>
      <c r="V17" s="46"/>
      <c r="W17" s="46"/>
      <c r="Y17" s="48">
        <f>SMALL(N17:S17,1)</f>
        <v>82.50614250614251</v>
      </c>
      <c r="Z17" s="4"/>
    </row>
    <row r="18" spans="1:26" s="47" customFormat="1" ht="14.25">
      <c r="A18" s="27">
        <v>11</v>
      </c>
      <c r="B18" s="50" t="s">
        <v>45</v>
      </c>
      <c r="C18" s="43" t="s">
        <v>46</v>
      </c>
      <c r="D18" s="43" t="s">
        <v>47</v>
      </c>
      <c r="E18" s="43" t="s">
        <v>48</v>
      </c>
      <c r="F18" s="30">
        <f>COUNT(G18:M18)</f>
        <v>5</v>
      </c>
      <c r="G18" s="43">
        <v>1595</v>
      </c>
      <c r="H18" s="31">
        <v>1581</v>
      </c>
      <c r="I18" s="31">
        <v>1712</v>
      </c>
      <c r="J18" s="31">
        <v>1874</v>
      </c>
      <c r="K18" s="31">
        <v>1421</v>
      </c>
      <c r="L18" s="32"/>
      <c r="M18" s="32"/>
      <c r="N18" s="34">
        <f>G18/$G$7*100</f>
        <v>82.8141225337487</v>
      </c>
      <c r="O18" s="34">
        <f>H18/$H$7*100</f>
        <v>86.01741022850925</v>
      </c>
      <c r="P18" s="34">
        <f>I18/$I$7*100</f>
        <v>84.92063492063492</v>
      </c>
      <c r="Q18" s="34">
        <f>J18/$J$7*100</f>
        <v>92.08845208845209</v>
      </c>
      <c r="R18" s="34">
        <f>K18/$K$7*100</f>
        <v>81.57290470723306</v>
      </c>
      <c r="S18" s="34"/>
      <c r="T18" s="34"/>
      <c r="U18" s="37">
        <f>(SUM(N18:S18)-Y18-Z18)/3</f>
        <v>87.67549907919874</v>
      </c>
      <c r="V18" s="46"/>
      <c r="W18" s="46"/>
      <c r="X18" s="49"/>
      <c r="Y18" s="48">
        <f>SMALL(N18:S18,1)</f>
        <v>81.57290470723306</v>
      </c>
      <c r="Z18" s="48">
        <f>SMALL(N18:S18,2)</f>
        <v>82.8141225337487</v>
      </c>
    </row>
    <row r="19" spans="1:21" ht="14.25">
      <c r="A19" s="27">
        <v>12</v>
      </c>
      <c r="B19" s="28" t="s">
        <v>49</v>
      </c>
      <c r="C19" s="29" t="s">
        <v>25</v>
      </c>
      <c r="D19" s="29" t="s">
        <v>34</v>
      </c>
      <c r="E19" s="29" t="s">
        <v>40</v>
      </c>
      <c r="F19" s="30">
        <f>COUNT(G19:M19)</f>
        <v>3</v>
      </c>
      <c r="G19" s="52"/>
      <c r="H19" s="31">
        <v>1582</v>
      </c>
      <c r="I19" s="31">
        <v>1793</v>
      </c>
      <c r="J19" s="31">
        <v>1791</v>
      </c>
      <c r="K19" s="32"/>
      <c r="L19" s="32"/>
      <c r="M19" s="32"/>
      <c r="N19" s="35"/>
      <c r="O19" s="34">
        <f>H19/$H$7*100</f>
        <v>86.07181719260065</v>
      </c>
      <c r="P19" s="34">
        <f>I19/$I$7*100</f>
        <v>88.93849206349206</v>
      </c>
      <c r="Q19" s="34">
        <f>J19/$J$7*100</f>
        <v>88.00982800982801</v>
      </c>
      <c r="R19" s="35"/>
      <c r="S19" s="34"/>
      <c r="T19" s="34"/>
      <c r="U19" s="37">
        <f>SUM(N19:S19)/3</f>
        <v>87.67337908864023</v>
      </c>
    </row>
    <row r="20" spans="1:26" s="47" customFormat="1" ht="14.25">
      <c r="A20" s="27">
        <v>13</v>
      </c>
      <c r="B20" s="28" t="s">
        <v>50</v>
      </c>
      <c r="C20" s="29" t="s">
        <v>25</v>
      </c>
      <c r="D20" s="29" t="s">
        <v>34</v>
      </c>
      <c r="E20" s="29" t="s">
        <v>27</v>
      </c>
      <c r="F20" s="30">
        <f>COUNT(G20:M20)</f>
        <v>3</v>
      </c>
      <c r="G20" s="30"/>
      <c r="H20" s="31">
        <v>1590</v>
      </c>
      <c r="I20" s="32"/>
      <c r="J20" s="31">
        <v>1869</v>
      </c>
      <c r="K20" s="31">
        <v>1455</v>
      </c>
      <c r="L20" s="30"/>
      <c r="M20" s="30"/>
      <c r="N20" s="35"/>
      <c r="O20" s="34">
        <f>H20/$H$7*100</f>
        <v>86.50707290533188</v>
      </c>
      <c r="P20" s="35"/>
      <c r="Q20" s="34">
        <f>J20/$J$7*100</f>
        <v>91.84275184275185</v>
      </c>
      <c r="R20" s="34">
        <f>K20/$K$7*100</f>
        <v>83.52468427095293</v>
      </c>
      <c r="S20" s="34"/>
      <c r="T20" s="34"/>
      <c r="U20" s="37">
        <f>SUM(N20:S20)/3</f>
        <v>87.29150300634556</v>
      </c>
      <c r="V20"/>
      <c r="W20"/>
      <c r="X20" s="1"/>
      <c r="Y20" s="53"/>
      <c r="Z20" s="9"/>
    </row>
    <row r="21" spans="1:21" ht="14.25">
      <c r="A21" s="27">
        <v>14</v>
      </c>
      <c r="B21" s="28" t="s">
        <v>51</v>
      </c>
      <c r="C21" s="29" t="s">
        <v>46</v>
      </c>
      <c r="D21" s="29" t="s">
        <v>52</v>
      </c>
      <c r="E21" s="29" t="s">
        <v>44</v>
      </c>
      <c r="F21" s="30">
        <f>COUNT(G21:M21)</f>
        <v>3</v>
      </c>
      <c r="G21" s="29">
        <v>1568</v>
      </c>
      <c r="H21" s="32"/>
      <c r="I21" s="29"/>
      <c r="J21" s="32"/>
      <c r="K21" s="31">
        <v>1559</v>
      </c>
      <c r="L21" s="33">
        <v>1813</v>
      </c>
      <c r="M21" s="32"/>
      <c r="N21" s="34">
        <f>G21/$G$7*100</f>
        <v>81.4122533748702</v>
      </c>
      <c r="O21" s="35"/>
      <c r="P21" s="35"/>
      <c r="Q21" s="35"/>
      <c r="R21" s="34">
        <f>K21/$K$7*100</f>
        <v>89.49483352468427</v>
      </c>
      <c r="S21" s="36">
        <f>L21/$L$7*100</f>
        <v>90.87719298245615</v>
      </c>
      <c r="T21" s="34"/>
      <c r="U21" s="37">
        <f>SUM(N21:S21)/3</f>
        <v>87.26142662733689</v>
      </c>
    </row>
    <row r="22" spans="1:26" s="47" customFormat="1" ht="14.25">
      <c r="A22" s="27">
        <v>15</v>
      </c>
      <c r="B22" s="28" t="s">
        <v>53</v>
      </c>
      <c r="C22" s="29" t="s">
        <v>25</v>
      </c>
      <c r="D22" s="29" t="s">
        <v>34</v>
      </c>
      <c r="E22" s="29" t="s">
        <v>36</v>
      </c>
      <c r="F22" s="30">
        <f>COUNT(G22:M22)</f>
        <v>3</v>
      </c>
      <c r="G22" s="29">
        <v>1587</v>
      </c>
      <c r="H22" s="29"/>
      <c r="I22" s="29">
        <v>1741</v>
      </c>
      <c r="J22" s="32"/>
      <c r="K22" s="32"/>
      <c r="L22" s="33">
        <v>1854</v>
      </c>
      <c r="M22" s="32"/>
      <c r="N22" s="34">
        <f>G22/$G$7*100</f>
        <v>82.398753894081</v>
      </c>
      <c r="O22" s="35"/>
      <c r="P22" s="34">
        <f>I22/$I$7*100</f>
        <v>86.35912698412699</v>
      </c>
      <c r="Q22" s="35"/>
      <c r="R22" s="35"/>
      <c r="S22" s="36">
        <f>L22/$L$7*100</f>
        <v>92.93233082706766</v>
      </c>
      <c r="T22" s="34"/>
      <c r="U22" s="37">
        <f>SUM(N22:S22)/3</f>
        <v>87.23007056842522</v>
      </c>
      <c r="V22"/>
      <c r="W22"/>
      <c r="X22" s="1"/>
      <c r="Y22" s="53"/>
      <c r="Z22" s="9"/>
    </row>
    <row r="23" spans="1:21" ht="14.25">
      <c r="A23" s="27">
        <v>16</v>
      </c>
      <c r="B23" s="28" t="s">
        <v>54</v>
      </c>
      <c r="C23" s="29" t="s">
        <v>21</v>
      </c>
      <c r="D23" s="29" t="s">
        <v>52</v>
      </c>
      <c r="E23" s="29" t="s">
        <v>44</v>
      </c>
      <c r="F23" s="30">
        <f>COUNT(G23:M23)</f>
        <v>3</v>
      </c>
      <c r="G23" s="30"/>
      <c r="H23" s="31">
        <v>1606</v>
      </c>
      <c r="I23" s="32"/>
      <c r="J23" s="31">
        <v>1669</v>
      </c>
      <c r="K23" s="29"/>
      <c r="L23" s="33">
        <v>1832</v>
      </c>
      <c r="M23" s="30"/>
      <c r="N23" s="35"/>
      <c r="O23" s="34">
        <f>H23/$H$7*100</f>
        <v>87.37758433079435</v>
      </c>
      <c r="P23" s="35"/>
      <c r="Q23" s="34">
        <f>J23/$J$7*100</f>
        <v>82.01474201474201</v>
      </c>
      <c r="R23" s="35"/>
      <c r="S23" s="36">
        <f>L23/$L$7*100</f>
        <v>91.8295739348371</v>
      </c>
      <c r="T23" s="34"/>
      <c r="U23" s="37">
        <f>SUM(N23:S23)/3</f>
        <v>87.07396676012449</v>
      </c>
    </row>
    <row r="24" spans="1:26" s="49" customFormat="1" ht="14.25">
      <c r="A24" s="27">
        <v>17</v>
      </c>
      <c r="B24" s="50" t="s">
        <v>55</v>
      </c>
      <c r="C24" s="43" t="s">
        <v>21</v>
      </c>
      <c r="D24" s="43" t="s">
        <v>52</v>
      </c>
      <c r="E24" s="43" t="s">
        <v>56</v>
      </c>
      <c r="F24" s="30">
        <f>COUNT(G24:M24)</f>
        <v>4</v>
      </c>
      <c r="G24" s="43">
        <v>1635</v>
      </c>
      <c r="H24" s="43"/>
      <c r="I24" s="31">
        <v>1765</v>
      </c>
      <c r="J24" s="31">
        <v>1680</v>
      </c>
      <c r="K24" s="32"/>
      <c r="L24" s="33">
        <v>1768</v>
      </c>
      <c r="M24" s="32"/>
      <c r="N24" s="34">
        <f>G24/$G$7*100</f>
        <v>84.89096573208724</v>
      </c>
      <c r="O24" s="44"/>
      <c r="P24" s="34">
        <f>I24/$I$7*100</f>
        <v>87.54960317460318</v>
      </c>
      <c r="Q24" s="34">
        <f>J24/$J$7*100</f>
        <v>82.55528255528255</v>
      </c>
      <c r="R24" s="44"/>
      <c r="S24" s="45">
        <f>L24/$L$7*100</f>
        <v>88.62155388471177</v>
      </c>
      <c r="T24" s="34"/>
      <c r="U24" s="37">
        <f>(SUM(N24:S24)-Y24)/3</f>
        <v>87.02070759713406</v>
      </c>
      <c r="V24" s="46"/>
      <c r="W24" s="46"/>
      <c r="X24" s="47"/>
      <c r="Y24" s="48">
        <f>SMALL(N24:S24,1)</f>
        <v>82.55528255528255</v>
      </c>
      <c r="Z24" s="4"/>
    </row>
    <row r="25" spans="1:26" s="49" customFormat="1" ht="14.25">
      <c r="A25" s="27">
        <v>18</v>
      </c>
      <c r="B25" s="50" t="s">
        <v>57</v>
      </c>
      <c r="C25" s="43" t="s">
        <v>21</v>
      </c>
      <c r="D25" s="43" t="s">
        <v>52</v>
      </c>
      <c r="E25" s="43" t="s">
        <v>56</v>
      </c>
      <c r="F25" s="30">
        <f>COUNT(G25:M25)</f>
        <v>4</v>
      </c>
      <c r="G25" s="43">
        <v>1602</v>
      </c>
      <c r="H25" s="31">
        <v>1568</v>
      </c>
      <c r="I25" s="31">
        <v>1662</v>
      </c>
      <c r="J25" s="32"/>
      <c r="K25" s="32"/>
      <c r="L25" s="33">
        <v>1822</v>
      </c>
      <c r="M25" s="32"/>
      <c r="N25" s="34">
        <f>G25/$G$7*100</f>
        <v>83.17757009345794</v>
      </c>
      <c r="O25" s="34">
        <f>H25/$H$7*100</f>
        <v>85.31011969532099</v>
      </c>
      <c r="P25" s="34">
        <f>I25/$I$7*100</f>
        <v>82.44047619047619</v>
      </c>
      <c r="Q25" s="44"/>
      <c r="R25" s="44"/>
      <c r="S25" s="45">
        <f>L25/$L$7*100</f>
        <v>91.32832080200501</v>
      </c>
      <c r="T25" s="34"/>
      <c r="U25" s="37">
        <f>(SUM(N25:S25)-Y25)/3</f>
        <v>86.60533686359464</v>
      </c>
      <c r="V25" s="46"/>
      <c r="W25" s="46"/>
      <c r="Y25" s="48">
        <f>SMALL(N25:S25,1)</f>
        <v>82.44047619047619</v>
      </c>
      <c r="Z25" s="4"/>
    </row>
    <row r="26" spans="1:26" s="47" customFormat="1" ht="14.25">
      <c r="A26" s="27">
        <v>19</v>
      </c>
      <c r="B26" s="28" t="s">
        <v>58</v>
      </c>
      <c r="C26" s="29" t="s">
        <v>21</v>
      </c>
      <c r="D26" s="29" t="s">
        <v>52</v>
      </c>
      <c r="E26" s="29" t="s">
        <v>40</v>
      </c>
      <c r="F26" s="30">
        <f>COUNT(G26:M26)</f>
        <v>3</v>
      </c>
      <c r="G26" s="29">
        <v>1637</v>
      </c>
      <c r="H26" s="31">
        <v>1567</v>
      </c>
      <c r="I26" s="32"/>
      <c r="J26" s="31">
        <v>1787</v>
      </c>
      <c r="K26" s="32"/>
      <c r="L26" s="32"/>
      <c r="M26" s="32"/>
      <c r="N26" s="34">
        <f>G26/$G$7*100</f>
        <v>84.99480789200416</v>
      </c>
      <c r="O26" s="34">
        <f>H26/$H$7*100</f>
        <v>85.2557127312296</v>
      </c>
      <c r="P26" s="35"/>
      <c r="Q26" s="34">
        <f>J26/$J$7*100</f>
        <v>87.81326781326781</v>
      </c>
      <c r="R26" s="35"/>
      <c r="S26" s="34"/>
      <c r="T26" s="34"/>
      <c r="U26" s="37">
        <f>SUM(N26:S26)/3</f>
        <v>86.0212628121672</v>
      </c>
      <c r="V26"/>
      <c r="W26"/>
      <c r="X26" s="1"/>
      <c r="Y26" s="53"/>
      <c r="Z26" s="9"/>
    </row>
    <row r="27" spans="1:26" s="47" customFormat="1" ht="14.25">
      <c r="A27" s="27">
        <v>20</v>
      </c>
      <c r="B27" s="42" t="s">
        <v>59</v>
      </c>
      <c r="C27" s="43" t="s">
        <v>21</v>
      </c>
      <c r="D27" s="43" t="s">
        <v>60</v>
      </c>
      <c r="E27" s="43" t="s">
        <v>32</v>
      </c>
      <c r="F27" s="30">
        <f>COUNT(G27:M27)</f>
        <v>4</v>
      </c>
      <c r="G27" s="43">
        <v>1514</v>
      </c>
      <c r="H27" s="31">
        <v>1533</v>
      </c>
      <c r="I27" s="32"/>
      <c r="J27" s="31">
        <v>1673</v>
      </c>
      <c r="K27" s="32"/>
      <c r="L27" s="33">
        <v>1813</v>
      </c>
      <c r="M27" s="32"/>
      <c r="N27" s="34">
        <f>G27/$G$7*100</f>
        <v>78.6085150571132</v>
      </c>
      <c r="O27" s="34">
        <f>H27/$H$7*100</f>
        <v>83.40587595212186</v>
      </c>
      <c r="P27" s="44"/>
      <c r="Q27" s="34">
        <f>J27/$J$7*100</f>
        <v>82.21130221130221</v>
      </c>
      <c r="R27" s="44"/>
      <c r="S27" s="45">
        <f>L27/$L$7*100</f>
        <v>90.87719298245615</v>
      </c>
      <c r="T27" s="34"/>
      <c r="U27" s="37">
        <f>(SUM(N27:S27)-Y27)/3</f>
        <v>85.4981237152934</v>
      </c>
      <c r="V27" s="46"/>
      <c r="W27" s="46"/>
      <c r="X27" s="49"/>
      <c r="Y27" s="48">
        <f>SMALL(N27:S27,1)</f>
        <v>78.6085150571132</v>
      </c>
      <c r="Z27" s="9"/>
    </row>
    <row r="28" spans="1:27" ht="14.25">
      <c r="A28" s="27">
        <v>21</v>
      </c>
      <c r="B28" s="28" t="s">
        <v>61</v>
      </c>
      <c r="C28" s="29" t="s">
        <v>21</v>
      </c>
      <c r="D28" s="29" t="s">
        <v>47</v>
      </c>
      <c r="E28" s="29" t="s">
        <v>27</v>
      </c>
      <c r="F28" s="30">
        <f>COUNT(G28:M28)</f>
        <v>6</v>
      </c>
      <c r="G28" s="29">
        <v>1567</v>
      </c>
      <c r="H28" s="31">
        <v>1468</v>
      </c>
      <c r="I28" s="31">
        <v>1533</v>
      </c>
      <c r="J28" s="31">
        <v>1691</v>
      </c>
      <c r="K28" s="31">
        <v>1471</v>
      </c>
      <c r="L28" s="33">
        <v>1767</v>
      </c>
      <c r="M28" s="32"/>
      <c r="N28" s="34">
        <f>G28/$G$7*100</f>
        <v>81.36033229491173</v>
      </c>
      <c r="O28" s="34">
        <f>H28/$H$7*100</f>
        <v>79.86942328618063</v>
      </c>
      <c r="P28" s="34">
        <f>I28/$I$7*100</f>
        <v>76.04166666666666</v>
      </c>
      <c r="Q28" s="34">
        <f>J28/$J$7*100</f>
        <v>83.09582309582309</v>
      </c>
      <c r="R28" s="34">
        <f>K28/$K$7*100</f>
        <v>84.44316877152698</v>
      </c>
      <c r="S28" s="36">
        <f>L28/$L$7*100</f>
        <v>88.57142857142857</v>
      </c>
      <c r="T28" s="34"/>
      <c r="U28" s="37">
        <f>(SUM(N28:S28)-Y28-Z28-AA28)/3</f>
        <v>85.37014014625954</v>
      </c>
      <c r="Y28" s="48">
        <f>SMALL(N28:S28,1)</f>
        <v>76.04166666666666</v>
      </c>
      <c r="Z28" s="48">
        <f>SMALL(N28:S28,2)</f>
        <v>79.86942328618063</v>
      </c>
      <c r="AA28" s="48">
        <f>SMALL(N28:S28,3)</f>
        <v>81.36033229491173</v>
      </c>
    </row>
    <row r="29" spans="1:26" s="49" customFormat="1" ht="14.25">
      <c r="A29" s="27">
        <v>22</v>
      </c>
      <c r="B29" s="50" t="s">
        <v>62</v>
      </c>
      <c r="C29" s="43" t="s">
        <v>25</v>
      </c>
      <c r="D29" s="43" t="s">
        <v>34</v>
      </c>
      <c r="E29" s="43" t="s">
        <v>44</v>
      </c>
      <c r="F29" s="30">
        <f>COUNT(G29:M29)</f>
        <v>4</v>
      </c>
      <c r="G29" s="43">
        <v>1581</v>
      </c>
      <c r="H29" s="43"/>
      <c r="I29" s="31">
        <v>1701</v>
      </c>
      <c r="J29" s="31">
        <v>1797</v>
      </c>
      <c r="K29" s="31">
        <v>1400</v>
      </c>
      <c r="L29" s="32"/>
      <c r="M29" s="32"/>
      <c r="N29" s="34">
        <f>G29/$G$7*100</f>
        <v>82.08722741433021</v>
      </c>
      <c r="O29" s="44"/>
      <c r="P29" s="34">
        <f>I29/$I$7*100</f>
        <v>84.375</v>
      </c>
      <c r="Q29" s="34">
        <f>J29/$J$7*100</f>
        <v>88.30466830466831</v>
      </c>
      <c r="R29" s="34">
        <f>K29/$K$7*100</f>
        <v>80.36739380022962</v>
      </c>
      <c r="S29" s="34"/>
      <c r="T29" s="34"/>
      <c r="U29" s="37">
        <f>(SUM(N29:S29)-Y29)/3</f>
        <v>84.92229857299951</v>
      </c>
      <c r="V29" s="46"/>
      <c r="W29" s="46"/>
      <c r="Y29" s="48">
        <f>SMALL(N29:S29,1)</f>
        <v>80.36739380022962</v>
      </c>
      <c r="Z29" s="4"/>
    </row>
    <row r="30" spans="1:24" ht="14.25">
      <c r="A30" s="27">
        <v>23</v>
      </c>
      <c r="B30" s="28" t="s">
        <v>63</v>
      </c>
      <c r="C30" s="29" t="s">
        <v>21</v>
      </c>
      <c r="D30" s="29" t="s">
        <v>47</v>
      </c>
      <c r="E30" s="29" t="s">
        <v>64</v>
      </c>
      <c r="F30" s="30">
        <f>COUNT(G30:M30)</f>
        <v>3</v>
      </c>
      <c r="G30" s="30"/>
      <c r="H30" s="30"/>
      <c r="I30" s="31">
        <v>1596</v>
      </c>
      <c r="J30" s="31">
        <v>1704</v>
      </c>
      <c r="K30" s="30"/>
      <c r="L30" s="33">
        <v>1823</v>
      </c>
      <c r="M30" s="30"/>
      <c r="N30" s="35"/>
      <c r="O30" s="35"/>
      <c r="P30" s="34">
        <f>I30/$I$7*100</f>
        <v>79.16666666666666</v>
      </c>
      <c r="Q30" s="34">
        <f>J30/$J$7*100</f>
        <v>83.73464373464373</v>
      </c>
      <c r="R30" s="35"/>
      <c r="S30" s="36">
        <f>L30/$L$7*100</f>
        <v>91.37844611528823</v>
      </c>
      <c r="T30" s="34"/>
      <c r="U30" s="37">
        <f>SUM(N30:S30)/3</f>
        <v>84.7599188388662</v>
      </c>
      <c r="X30" s="47"/>
    </row>
    <row r="31" spans="1:26" s="47" customFormat="1" ht="14.25">
      <c r="A31" s="27">
        <v>24</v>
      </c>
      <c r="B31" s="28" t="s">
        <v>65</v>
      </c>
      <c r="C31" s="29" t="s">
        <v>21</v>
      </c>
      <c r="D31" s="29" t="s">
        <v>52</v>
      </c>
      <c r="E31" s="29" t="s">
        <v>66</v>
      </c>
      <c r="F31" s="30">
        <f>COUNT(G31:M31)</f>
        <v>3</v>
      </c>
      <c r="G31" s="29">
        <v>1484</v>
      </c>
      <c r="H31" s="31">
        <v>1488</v>
      </c>
      <c r="I31" s="32"/>
      <c r="J31" s="32"/>
      <c r="K31" s="32"/>
      <c r="L31" s="33">
        <v>1920</v>
      </c>
      <c r="M31" s="32"/>
      <c r="N31" s="34">
        <f>G31/$G$7*100</f>
        <v>77.0508826583593</v>
      </c>
      <c r="O31" s="34">
        <f>H31/$H$7*100</f>
        <v>80.9575625680087</v>
      </c>
      <c r="P31" s="35"/>
      <c r="Q31" s="35"/>
      <c r="R31" s="35"/>
      <c r="S31" s="36">
        <f>L31/$L$7*100</f>
        <v>96.2406015037594</v>
      </c>
      <c r="T31" s="34"/>
      <c r="U31" s="37">
        <f>SUM(N31:S31)/3</f>
        <v>84.74968224337579</v>
      </c>
      <c r="V31"/>
      <c r="W31"/>
      <c r="X31" s="1"/>
      <c r="Y31" s="53"/>
      <c r="Z31" s="9"/>
    </row>
    <row r="32" spans="1:26" s="47" customFormat="1" ht="14.25">
      <c r="A32" s="27">
        <v>25</v>
      </c>
      <c r="B32" s="28" t="s">
        <v>67</v>
      </c>
      <c r="C32" s="29" t="s">
        <v>21</v>
      </c>
      <c r="D32" s="29" t="s">
        <v>47</v>
      </c>
      <c r="E32" s="29" t="s">
        <v>66</v>
      </c>
      <c r="F32" s="30">
        <f>COUNT(G32:M32)</f>
        <v>3</v>
      </c>
      <c r="G32" s="32"/>
      <c r="H32" s="31">
        <v>1492</v>
      </c>
      <c r="I32" s="29"/>
      <c r="J32" s="31">
        <v>1646</v>
      </c>
      <c r="K32" s="32"/>
      <c r="L32" s="33">
        <v>1812</v>
      </c>
      <c r="M32" s="32"/>
      <c r="N32" s="35"/>
      <c r="O32" s="34">
        <f>H32/$H$7*100</f>
        <v>81.17519042437432</v>
      </c>
      <c r="P32" s="35"/>
      <c r="Q32" s="34">
        <f>J32/$J$7*100</f>
        <v>80.88452088452088</v>
      </c>
      <c r="R32" s="35"/>
      <c r="S32" s="36">
        <f>L32/$L$7*100</f>
        <v>90.82706766917293</v>
      </c>
      <c r="T32" s="34"/>
      <c r="U32" s="37">
        <f>SUM(N32:S32)/3</f>
        <v>84.29559299268938</v>
      </c>
      <c r="V32"/>
      <c r="W32"/>
      <c r="X32" s="1"/>
      <c r="Y32" s="53"/>
      <c r="Z32" s="9"/>
    </row>
    <row r="33" spans="1:26" s="49" customFormat="1" ht="14.25">
      <c r="A33" s="27">
        <v>26</v>
      </c>
      <c r="B33" s="50" t="s">
        <v>68</v>
      </c>
      <c r="C33" s="43" t="s">
        <v>25</v>
      </c>
      <c r="D33" s="43" t="s">
        <v>47</v>
      </c>
      <c r="E33" s="43" t="s">
        <v>40</v>
      </c>
      <c r="F33" s="30">
        <f>COUNT(G33:M33)</f>
        <v>4</v>
      </c>
      <c r="G33" s="43">
        <v>1520</v>
      </c>
      <c r="H33" s="31">
        <v>1612</v>
      </c>
      <c r="I33" s="31">
        <v>1522</v>
      </c>
      <c r="J33" s="32"/>
      <c r="K33" s="32"/>
      <c r="L33" s="33">
        <v>1720</v>
      </c>
      <c r="M33" s="32"/>
      <c r="N33" s="34">
        <f>G33/$G$7*100</f>
        <v>78.92004153686398</v>
      </c>
      <c r="O33" s="34">
        <f>H33/$H$7*100</f>
        <v>87.70402611534276</v>
      </c>
      <c r="P33" s="34">
        <f>I33/$I$7*100</f>
        <v>75.49603174603175</v>
      </c>
      <c r="Q33" s="44"/>
      <c r="R33" s="44"/>
      <c r="S33" s="45">
        <f>L33/$L$7*100</f>
        <v>86.21553884711778</v>
      </c>
      <c r="T33" s="34"/>
      <c r="U33" s="37">
        <f>(SUM(N33:S33)-Y33)/3</f>
        <v>84.27986883310815</v>
      </c>
      <c r="V33" s="46"/>
      <c r="W33" s="46"/>
      <c r="X33" s="47"/>
      <c r="Y33" s="48">
        <f>SMALL(N33:S33,1)</f>
        <v>75.49603174603175</v>
      </c>
      <c r="Z33" s="4"/>
    </row>
    <row r="34" spans="1:21" ht="14.25">
      <c r="A34" s="27">
        <v>27</v>
      </c>
      <c r="B34" s="28" t="s">
        <v>69</v>
      </c>
      <c r="C34" s="29" t="s">
        <v>46</v>
      </c>
      <c r="D34" s="29" t="s">
        <v>31</v>
      </c>
      <c r="E34" s="29" t="s">
        <v>56</v>
      </c>
      <c r="F34" s="30">
        <f>COUNT(G34:M34)</f>
        <v>3</v>
      </c>
      <c r="G34" s="29">
        <v>1539</v>
      </c>
      <c r="H34" s="29"/>
      <c r="I34" s="32">
        <v>1661</v>
      </c>
      <c r="J34" s="32"/>
      <c r="K34" s="32"/>
      <c r="L34" s="33">
        <v>1803</v>
      </c>
      <c r="M34" s="32"/>
      <c r="N34" s="34">
        <f>G34/$G$7*100</f>
        <v>79.90654205607477</v>
      </c>
      <c r="O34" s="35"/>
      <c r="P34" s="34">
        <f>I34/$I$7*100</f>
        <v>82.39087301587301</v>
      </c>
      <c r="Q34" s="35"/>
      <c r="R34" s="35"/>
      <c r="S34" s="36">
        <f>L34/$L$7*100</f>
        <v>90.37593984962406</v>
      </c>
      <c r="T34" s="34"/>
      <c r="U34" s="37">
        <f>SUM(N34:S34)/3</f>
        <v>84.22445164052395</v>
      </c>
    </row>
    <row r="35" spans="1:26" s="47" customFormat="1" ht="14.25">
      <c r="A35" s="27">
        <v>28</v>
      </c>
      <c r="B35" s="50" t="s">
        <v>70</v>
      </c>
      <c r="C35" s="43" t="s">
        <v>46</v>
      </c>
      <c r="D35" s="43" t="s">
        <v>52</v>
      </c>
      <c r="E35" s="43" t="s">
        <v>40</v>
      </c>
      <c r="F35" s="30">
        <f>COUNT(G35:M35)</f>
        <v>4</v>
      </c>
      <c r="G35" s="43">
        <v>1623</v>
      </c>
      <c r="H35" s="31">
        <v>1506</v>
      </c>
      <c r="I35" s="32"/>
      <c r="J35" s="31">
        <v>1568</v>
      </c>
      <c r="K35" s="32"/>
      <c r="L35" s="33">
        <v>1720</v>
      </c>
      <c r="M35" s="32"/>
      <c r="N35" s="34">
        <f>G35/$G$7*100</f>
        <v>84.26791277258567</v>
      </c>
      <c r="O35" s="34">
        <f>H35/$H$7*100</f>
        <v>81.93688792165396</v>
      </c>
      <c r="P35" s="44"/>
      <c r="Q35" s="34">
        <f>J35/$J$7*100</f>
        <v>77.05159705159706</v>
      </c>
      <c r="R35" s="44"/>
      <c r="S35" s="45">
        <f>L35/$L$7*100</f>
        <v>86.21553884711778</v>
      </c>
      <c r="T35" s="34"/>
      <c r="U35" s="37">
        <f>(SUM(N35:S35)-Y35)/3</f>
        <v>84.14011318045247</v>
      </c>
      <c r="V35" s="46"/>
      <c r="W35" s="46"/>
      <c r="Y35" s="48">
        <f>SMALL(N35:S35,1)</f>
        <v>77.05159705159706</v>
      </c>
      <c r="Z35" s="9"/>
    </row>
    <row r="36" spans="1:26" s="49" customFormat="1" ht="14.25">
      <c r="A36" s="27">
        <v>29</v>
      </c>
      <c r="B36" s="50" t="s">
        <v>71</v>
      </c>
      <c r="C36" s="43" t="s">
        <v>25</v>
      </c>
      <c r="D36" s="43" t="s">
        <v>60</v>
      </c>
      <c r="E36" s="43" t="s">
        <v>56</v>
      </c>
      <c r="F36" s="30">
        <f>COUNT(G36:M36)</f>
        <v>4</v>
      </c>
      <c r="G36" s="43">
        <v>1470</v>
      </c>
      <c r="H36" s="43"/>
      <c r="I36" s="31">
        <v>1479</v>
      </c>
      <c r="J36" s="31">
        <v>1752</v>
      </c>
      <c r="K36" s="32"/>
      <c r="L36" s="33">
        <v>1794</v>
      </c>
      <c r="M36" s="32"/>
      <c r="N36" s="34">
        <f>G36/$G$7*100</f>
        <v>76.32398753894081</v>
      </c>
      <c r="O36" s="44"/>
      <c r="P36" s="34">
        <f>I36/$I$7*100</f>
        <v>73.36309523809523</v>
      </c>
      <c r="Q36" s="34">
        <f>J36/$J$7*100</f>
        <v>86.0933660933661</v>
      </c>
      <c r="R36" s="44"/>
      <c r="S36" s="45">
        <f>L36/$L$7*100</f>
        <v>89.92481203007519</v>
      </c>
      <c r="T36" s="34"/>
      <c r="U36" s="37">
        <f>(SUM(N36:S36)-Y36)/3</f>
        <v>84.11405522079401</v>
      </c>
      <c r="V36" s="46"/>
      <c r="W36" s="46"/>
      <c r="Y36" s="48">
        <f>SMALL(N36:S36,1)</f>
        <v>73.36309523809523</v>
      </c>
      <c r="Z36" s="4"/>
    </row>
    <row r="37" spans="1:26" s="49" customFormat="1" ht="14.25">
      <c r="A37" s="27">
        <v>30</v>
      </c>
      <c r="B37" s="50" t="s">
        <v>72</v>
      </c>
      <c r="C37" s="43" t="s">
        <v>46</v>
      </c>
      <c r="D37" s="43" t="s">
        <v>60</v>
      </c>
      <c r="E37" s="43" t="s">
        <v>32</v>
      </c>
      <c r="F37" s="30">
        <f>COUNT(G37:M37)</f>
        <v>5</v>
      </c>
      <c r="G37" s="43">
        <v>1370</v>
      </c>
      <c r="H37" s="31">
        <v>1480</v>
      </c>
      <c r="I37" s="31">
        <v>1479</v>
      </c>
      <c r="J37" s="31">
        <v>1563</v>
      </c>
      <c r="K37" s="32"/>
      <c r="L37" s="33">
        <v>1866</v>
      </c>
      <c r="M37" s="32"/>
      <c r="N37" s="34">
        <f>G37/$G$7*100</f>
        <v>71.1318795430945</v>
      </c>
      <c r="O37" s="34">
        <f>H37/$H$7*100</f>
        <v>80.52230685527746</v>
      </c>
      <c r="P37" s="34">
        <f>I37/$I$7*100</f>
        <v>73.36309523809523</v>
      </c>
      <c r="Q37" s="34">
        <f>J37/$J$7*100</f>
        <v>76.8058968058968</v>
      </c>
      <c r="R37" s="44"/>
      <c r="S37" s="45">
        <f>L37/$L$7*100</f>
        <v>93.53383458646617</v>
      </c>
      <c r="T37" s="34"/>
      <c r="U37" s="37">
        <f>(SUM(N37:S37)-Y37-Z37)/3</f>
        <v>83.62067941588015</v>
      </c>
      <c r="V37" s="46"/>
      <c r="W37" s="46"/>
      <c r="X37" s="47"/>
      <c r="Y37" s="48">
        <f>SMALL(N37:S37,1)</f>
        <v>71.1318795430945</v>
      </c>
      <c r="Z37" s="48">
        <f>SMALL(N37:S37,2)</f>
        <v>73.36309523809523</v>
      </c>
    </row>
    <row r="38" spans="1:26" s="47" customFormat="1" ht="14.25">
      <c r="A38" s="27">
        <v>31</v>
      </c>
      <c r="B38" s="50" t="s">
        <v>73</v>
      </c>
      <c r="C38" s="43" t="s">
        <v>21</v>
      </c>
      <c r="D38" s="43" t="s">
        <v>47</v>
      </c>
      <c r="E38" s="43" t="s">
        <v>32</v>
      </c>
      <c r="F38" s="30">
        <f>COUNT(G38:M38)</f>
        <v>4</v>
      </c>
      <c r="G38" s="43">
        <v>1624</v>
      </c>
      <c r="H38" s="31">
        <v>1499</v>
      </c>
      <c r="I38" s="31">
        <v>1698</v>
      </c>
      <c r="J38" s="31">
        <v>1663</v>
      </c>
      <c r="K38" s="43"/>
      <c r="L38" s="32"/>
      <c r="M38" s="32"/>
      <c r="N38" s="34">
        <f>G38/$G$7*100</f>
        <v>84.31983385254414</v>
      </c>
      <c r="O38" s="34">
        <f>H38/$H$7*100</f>
        <v>81.55603917301416</v>
      </c>
      <c r="P38" s="34">
        <f>I38/$I$7*100</f>
        <v>84.22619047619048</v>
      </c>
      <c r="Q38" s="34">
        <f>J38/$J$7*100</f>
        <v>81.71990171990173</v>
      </c>
      <c r="R38" s="44"/>
      <c r="S38" s="34"/>
      <c r="T38" s="34"/>
      <c r="U38" s="37">
        <f>(SUM(N38:S38)-Y38)/3</f>
        <v>83.42197534954545</v>
      </c>
      <c r="V38" s="46"/>
      <c r="W38" s="46"/>
      <c r="Y38" s="48">
        <f>SMALL(N38:S38,1)</f>
        <v>81.55603917301416</v>
      </c>
      <c r="Z38" s="9"/>
    </row>
    <row r="39" spans="1:26" s="49" customFormat="1" ht="14.25">
      <c r="A39" s="27">
        <v>32</v>
      </c>
      <c r="B39" s="50" t="s">
        <v>74</v>
      </c>
      <c r="C39" s="43" t="s">
        <v>46</v>
      </c>
      <c r="D39" s="43" t="s">
        <v>60</v>
      </c>
      <c r="E39" s="43" t="s">
        <v>42</v>
      </c>
      <c r="F39" s="30">
        <f>COUNT(G39:M39)</f>
        <v>4</v>
      </c>
      <c r="G39" s="43">
        <v>1373</v>
      </c>
      <c r="H39" s="43"/>
      <c r="I39" s="31">
        <v>1662</v>
      </c>
      <c r="J39" s="31">
        <v>1639</v>
      </c>
      <c r="K39" s="32"/>
      <c r="L39" s="33">
        <v>1730</v>
      </c>
      <c r="M39" s="32"/>
      <c r="N39" s="34">
        <f>G39/$G$7*100</f>
        <v>71.28764278296988</v>
      </c>
      <c r="O39" s="44"/>
      <c r="P39" s="34">
        <f>I39/$I$7*100</f>
        <v>82.44047619047619</v>
      </c>
      <c r="Q39" s="34">
        <f>J39/$J$7*100</f>
        <v>80.54054054054053</v>
      </c>
      <c r="R39" s="44"/>
      <c r="S39" s="45">
        <f>L39/$L$7*100</f>
        <v>86.71679197994987</v>
      </c>
      <c r="T39" s="34"/>
      <c r="U39" s="37">
        <f>(SUM(N39:S39)-Y39)/3</f>
        <v>83.23260290365552</v>
      </c>
      <c r="V39" s="46"/>
      <c r="W39" s="46"/>
      <c r="Y39" s="48">
        <f>SMALL(N39:S39,1)</f>
        <v>71.28764278296988</v>
      </c>
      <c r="Z39" s="4"/>
    </row>
    <row r="40" spans="1:26" s="49" customFormat="1" ht="14.25">
      <c r="A40" s="27">
        <v>33</v>
      </c>
      <c r="B40" s="50" t="s">
        <v>75</v>
      </c>
      <c r="C40" s="43" t="s">
        <v>25</v>
      </c>
      <c r="D40" s="43" t="s">
        <v>60</v>
      </c>
      <c r="E40" s="43" t="s">
        <v>32</v>
      </c>
      <c r="F40" s="30">
        <f>COUNT(G40:M40)</f>
        <v>5</v>
      </c>
      <c r="G40" s="43">
        <v>1544</v>
      </c>
      <c r="H40" s="31">
        <v>1538</v>
      </c>
      <c r="I40" s="31">
        <v>1686</v>
      </c>
      <c r="J40" s="31">
        <v>1575</v>
      </c>
      <c r="K40" s="31">
        <v>1435</v>
      </c>
      <c r="L40" s="32"/>
      <c r="M40" s="32"/>
      <c r="N40" s="34">
        <f>G40/$G$7*100</f>
        <v>80.16614745586709</v>
      </c>
      <c r="O40" s="34">
        <f>H40/$H$7*100</f>
        <v>83.67791077257888</v>
      </c>
      <c r="P40" s="34">
        <f>I40/$I$7*100</f>
        <v>83.63095238095238</v>
      </c>
      <c r="Q40" s="34">
        <f>J40/$J$7*100</f>
        <v>77.39557739557739</v>
      </c>
      <c r="R40" s="34">
        <f>K40/$K$7*100</f>
        <v>82.37657864523537</v>
      </c>
      <c r="S40" s="34"/>
      <c r="T40" s="34"/>
      <c r="U40" s="37">
        <f>(SUM(N40:S40)-Y40-Z40)/3</f>
        <v>83.22848059958888</v>
      </c>
      <c r="V40" s="46"/>
      <c r="W40" s="46"/>
      <c r="Y40" s="48">
        <f>SMALL(N40:S40,1)</f>
        <v>77.39557739557739</v>
      </c>
      <c r="Z40" s="48">
        <f>SMALL(N40:S40,2)</f>
        <v>80.16614745586709</v>
      </c>
    </row>
    <row r="41" spans="1:26" s="49" customFormat="1" ht="14.25">
      <c r="A41" s="27">
        <v>34</v>
      </c>
      <c r="B41" s="50" t="s">
        <v>76</v>
      </c>
      <c r="C41" s="43" t="s">
        <v>46</v>
      </c>
      <c r="D41" s="43" t="s">
        <v>31</v>
      </c>
      <c r="E41" s="43" t="s">
        <v>32</v>
      </c>
      <c r="F41" s="30">
        <f>COUNT(G41:M41)</f>
        <v>4</v>
      </c>
      <c r="G41" s="30"/>
      <c r="H41" s="31">
        <v>1524</v>
      </c>
      <c r="I41" s="32">
        <v>1608</v>
      </c>
      <c r="J41" s="31">
        <v>1609</v>
      </c>
      <c r="K41" s="30"/>
      <c r="L41" s="33">
        <v>1728</v>
      </c>
      <c r="M41" s="30"/>
      <c r="N41" s="44"/>
      <c r="O41" s="34">
        <f>H41/$H$7*100</f>
        <v>82.91621327529923</v>
      </c>
      <c r="P41" s="34">
        <f>I41/$I$7*100</f>
        <v>79.76190476190477</v>
      </c>
      <c r="Q41" s="34">
        <f>J41/$J$7*100</f>
        <v>79.06633906633907</v>
      </c>
      <c r="R41" s="44"/>
      <c r="S41" s="45">
        <f>L41/$L$7*100</f>
        <v>86.61654135338345</v>
      </c>
      <c r="T41" s="34"/>
      <c r="U41" s="37">
        <f>(SUM(N41:S41)-Y41)/3</f>
        <v>83.0982197968625</v>
      </c>
      <c r="V41" s="46"/>
      <c r="W41" s="46"/>
      <c r="X41" s="47"/>
      <c r="Y41" s="48">
        <f>SMALL(N41:S41,1)</f>
        <v>79.06633906633907</v>
      </c>
      <c r="Z41" s="4"/>
    </row>
    <row r="42" spans="1:26" s="49" customFormat="1" ht="14.25">
      <c r="A42" s="27">
        <v>35</v>
      </c>
      <c r="B42" s="50" t="s">
        <v>77</v>
      </c>
      <c r="C42" s="43" t="s">
        <v>21</v>
      </c>
      <c r="D42" s="43" t="s">
        <v>78</v>
      </c>
      <c r="E42" s="43" t="s">
        <v>32</v>
      </c>
      <c r="F42" s="30">
        <f>COUNT(G42:M42)</f>
        <v>5</v>
      </c>
      <c r="G42" s="43">
        <v>1561</v>
      </c>
      <c r="H42" s="31">
        <v>1388</v>
      </c>
      <c r="I42" s="31">
        <v>1679</v>
      </c>
      <c r="J42" s="31">
        <v>1533</v>
      </c>
      <c r="K42" s="32"/>
      <c r="L42" s="33">
        <v>1692</v>
      </c>
      <c r="M42" s="32"/>
      <c r="N42" s="34">
        <f>G42/$G$7*100</f>
        <v>81.04880581516095</v>
      </c>
      <c r="O42" s="34">
        <f>H42/$H$7*100</f>
        <v>75.51686615886834</v>
      </c>
      <c r="P42" s="34">
        <f>I42/$I$7*100</f>
        <v>83.28373015873017</v>
      </c>
      <c r="Q42" s="34">
        <f>J42/$J$7*100</f>
        <v>75.33169533169534</v>
      </c>
      <c r="R42" s="44"/>
      <c r="S42" s="45">
        <f>L42/$L$7*100</f>
        <v>84.81203007518798</v>
      </c>
      <c r="T42" s="34"/>
      <c r="U42" s="37">
        <f>(SUM(N42:S42)-Y42-Z42)/3</f>
        <v>83.04818868302637</v>
      </c>
      <c r="V42" s="46"/>
      <c r="W42" s="46"/>
      <c r="Y42" s="48">
        <f>SMALL(N42:S42,1)</f>
        <v>75.33169533169534</v>
      </c>
      <c r="Z42" s="48">
        <f>SMALL(N42:S42,2)</f>
        <v>75.51686615886834</v>
      </c>
    </row>
    <row r="43" spans="1:26" s="41" customFormat="1" ht="14.25">
      <c r="A43" s="27">
        <v>36</v>
      </c>
      <c r="B43" s="28" t="s">
        <v>79</v>
      </c>
      <c r="C43" s="29" t="s">
        <v>25</v>
      </c>
      <c r="D43" s="29" t="s">
        <v>47</v>
      </c>
      <c r="E43" s="29" t="s">
        <v>44</v>
      </c>
      <c r="F43" s="30">
        <f>COUNT(G43:M43)</f>
        <v>3</v>
      </c>
      <c r="G43" s="29">
        <v>1483</v>
      </c>
      <c r="H43" s="29"/>
      <c r="I43" s="29"/>
      <c r="J43" s="32"/>
      <c r="K43" s="31">
        <v>1411</v>
      </c>
      <c r="L43" s="33">
        <v>1815</v>
      </c>
      <c r="M43" s="32"/>
      <c r="N43" s="34">
        <f>G43/$G$7*100</f>
        <v>76.99896157840082</v>
      </c>
      <c r="O43" s="35"/>
      <c r="P43" s="35"/>
      <c r="Q43" s="35"/>
      <c r="R43" s="34">
        <f>K43/$K$7*100</f>
        <v>80.99885189437428</v>
      </c>
      <c r="S43" s="36">
        <f>L43/$L$7*100</f>
        <v>90.97744360902256</v>
      </c>
      <c r="T43" s="34"/>
      <c r="U43" s="37">
        <f>SUM(N43:S43)/3</f>
        <v>82.99175236059922</v>
      </c>
      <c r="V43"/>
      <c r="W43"/>
      <c r="X43" s="1"/>
      <c r="Y43" s="39"/>
      <c r="Z43" s="40"/>
    </row>
    <row r="44" spans="1:26" s="47" customFormat="1" ht="14.25">
      <c r="A44" s="27">
        <v>37</v>
      </c>
      <c r="B44" s="28" t="s">
        <v>80</v>
      </c>
      <c r="C44" s="29" t="s">
        <v>25</v>
      </c>
      <c r="D44" s="29" t="s">
        <v>34</v>
      </c>
      <c r="E44" s="29" t="s">
        <v>32</v>
      </c>
      <c r="F44" s="30">
        <f>COUNT(G44:M44)</f>
        <v>3</v>
      </c>
      <c r="G44" s="30"/>
      <c r="H44" s="30"/>
      <c r="I44" s="31">
        <v>1622</v>
      </c>
      <c r="J44" s="32"/>
      <c r="K44" s="31">
        <v>1441</v>
      </c>
      <c r="L44" s="33">
        <v>1694</v>
      </c>
      <c r="M44" s="30"/>
      <c r="N44" s="35"/>
      <c r="O44" s="35"/>
      <c r="P44" s="34">
        <f>I44/$I$7*100</f>
        <v>80.45634920634922</v>
      </c>
      <c r="Q44" s="35"/>
      <c r="R44" s="34">
        <f>K44/$K$7*100</f>
        <v>82.72101033295063</v>
      </c>
      <c r="S44" s="36">
        <f>L44/$L$7*100</f>
        <v>84.91228070175438</v>
      </c>
      <c r="T44" s="34"/>
      <c r="U44" s="37">
        <f>SUM(N44:S44)/3</f>
        <v>82.69654674701808</v>
      </c>
      <c r="V44"/>
      <c r="W44"/>
      <c r="Y44" s="53"/>
      <c r="Z44" s="9"/>
    </row>
    <row r="45" spans="1:21" ht="14.25">
      <c r="A45" s="27">
        <v>38</v>
      </c>
      <c r="B45" s="28" t="s">
        <v>81</v>
      </c>
      <c r="C45" s="29" t="s">
        <v>46</v>
      </c>
      <c r="D45" s="29" t="s">
        <v>52</v>
      </c>
      <c r="E45" s="29" t="s">
        <v>42</v>
      </c>
      <c r="F45" s="30">
        <f>COUNT(G45:M45)</f>
        <v>3</v>
      </c>
      <c r="G45" s="29">
        <v>1507</v>
      </c>
      <c r="H45" s="32"/>
      <c r="I45" s="32"/>
      <c r="J45" s="31">
        <v>1619</v>
      </c>
      <c r="K45" s="32"/>
      <c r="L45" s="33">
        <v>1791</v>
      </c>
      <c r="M45" s="32"/>
      <c r="N45" s="34">
        <f>G45/$G$7*100</f>
        <v>78.24506749740394</v>
      </c>
      <c r="O45" s="35"/>
      <c r="P45" s="35"/>
      <c r="Q45" s="34">
        <f>J45/$J$7*100</f>
        <v>79.55773955773957</v>
      </c>
      <c r="R45" s="35"/>
      <c r="S45" s="36">
        <f>L45/$L$7*100</f>
        <v>89.77443609022556</v>
      </c>
      <c r="T45" s="34"/>
      <c r="U45" s="37">
        <f>SUM(N45:S45)/3</f>
        <v>82.52574771512302</v>
      </c>
    </row>
    <row r="46" spans="1:27" ht="14.25">
      <c r="A46" s="27">
        <v>39</v>
      </c>
      <c r="B46" s="28" t="s">
        <v>82</v>
      </c>
      <c r="C46" s="29" t="s">
        <v>25</v>
      </c>
      <c r="D46" s="29" t="s">
        <v>47</v>
      </c>
      <c r="E46" s="29" t="s">
        <v>44</v>
      </c>
      <c r="F46" s="30">
        <f>COUNT(G46:M46)</f>
        <v>6</v>
      </c>
      <c r="G46" s="29">
        <v>1322</v>
      </c>
      <c r="H46" s="31">
        <v>1409</v>
      </c>
      <c r="I46" s="31">
        <v>1660</v>
      </c>
      <c r="J46" s="31">
        <v>1656</v>
      </c>
      <c r="K46" s="31">
        <v>1365</v>
      </c>
      <c r="L46" s="33">
        <v>1672</v>
      </c>
      <c r="M46" s="32"/>
      <c r="N46" s="34">
        <f>G46/$G$7*100</f>
        <v>68.63966770508827</v>
      </c>
      <c r="O46" s="34">
        <f>H46/$H$7*100</f>
        <v>76.6594124047878</v>
      </c>
      <c r="P46" s="34">
        <f>I46/$I$7*100</f>
        <v>82.34126984126983</v>
      </c>
      <c r="Q46" s="34">
        <f>J46/$J$7*100</f>
        <v>81.37592137592138</v>
      </c>
      <c r="R46" s="34">
        <f>K46/$K$7*100</f>
        <v>78.35820895522389</v>
      </c>
      <c r="S46" s="36">
        <f>L46/$L$7*100</f>
        <v>83.80952380952381</v>
      </c>
      <c r="T46" s="34"/>
      <c r="U46" s="37">
        <f>(SUM(N46:S46)-Y46-Z46-AA46)/3</f>
        <v>82.50890500890497</v>
      </c>
      <c r="Y46" s="48">
        <f>SMALL(N46:S46,1)</f>
        <v>68.63966770508827</v>
      </c>
      <c r="Z46" s="48">
        <f>SMALL(N46:S46,2)</f>
        <v>76.6594124047878</v>
      </c>
      <c r="AA46" s="48">
        <f>SMALL(N46:S46,3)</f>
        <v>78.35820895522389</v>
      </c>
    </row>
    <row r="47" spans="1:26" s="49" customFormat="1" ht="14.25">
      <c r="A47" s="27">
        <v>40</v>
      </c>
      <c r="B47" s="50" t="s">
        <v>83</v>
      </c>
      <c r="C47" s="43" t="s">
        <v>25</v>
      </c>
      <c r="D47" s="43" t="s">
        <v>78</v>
      </c>
      <c r="E47" s="43" t="s">
        <v>32</v>
      </c>
      <c r="F47" s="30">
        <f>COUNT(G47:M47)</f>
        <v>4</v>
      </c>
      <c r="G47" s="32"/>
      <c r="H47" s="43"/>
      <c r="I47" s="31">
        <v>1632</v>
      </c>
      <c r="J47" s="31">
        <v>1550</v>
      </c>
      <c r="K47" s="31">
        <v>1428</v>
      </c>
      <c r="L47" s="33">
        <v>1684</v>
      </c>
      <c r="M47" s="32"/>
      <c r="N47" s="44"/>
      <c r="O47" s="44"/>
      <c r="P47" s="34">
        <f>I47/$I$7*100</f>
        <v>80.95238095238095</v>
      </c>
      <c r="Q47" s="34">
        <f>J47/$J$7*100</f>
        <v>76.16707616707616</v>
      </c>
      <c r="R47" s="34">
        <f>K47/$K$7*100</f>
        <v>81.9747416762342</v>
      </c>
      <c r="S47" s="45">
        <f>L47/$L$7*100</f>
        <v>84.41102756892231</v>
      </c>
      <c r="T47" s="34"/>
      <c r="U47" s="37">
        <f>(SUM(N47:S47)-Y47)/3</f>
        <v>82.44605006584582</v>
      </c>
      <c r="V47" s="46"/>
      <c r="W47" s="46"/>
      <c r="Y47" s="48">
        <f>SMALL(N47:S47,1)</f>
        <v>76.16707616707616</v>
      </c>
      <c r="Z47" s="4"/>
    </row>
    <row r="48" spans="1:26" s="49" customFormat="1" ht="14.25">
      <c r="A48" s="27">
        <v>41</v>
      </c>
      <c r="B48" s="50" t="s">
        <v>84</v>
      </c>
      <c r="C48" s="43" t="s">
        <v>21</v>
      </c>
      <c r="D48" s="43" t="s">
        <v>47</v>
      </c>
      <c r="E48" s="43" t="s">
        <v>40</v>
      </c>
      <c r="F48" s="30">
        <f>COUNT(G48:M48)</f>
        <v>4</v>
      </c>
      <c r="G48" s="43">
        <v>1476</v>
      </c>
      <c r="H48" s="43"/>
      <c r="I48" s="31">
        <v>1591</v>
      </c>
      <c r="J48" s="31">
        <v>1617</v>
      </c>
      <c r="K48" s="32"/>
      <c r="L48" s="33">
        <v>1774</v>
      </c>
      <c r="M48" s="32"/>
      <c r="N48" s="34">
        <f>G48/$G$7*100</f>
        <v>76.63551401869158</v>
      </c>
      <c r="O48" s="44"/>
      <c r="P48" s="34">
        <f>I48/$I$7*100</f>
        <v>78.91865079365078</v>
      </c>
      <c r="Q48" s="34">
        <f>J48/$J$7*100</f>
        <v>79.45945945945945</v>
      </c>
      <c r="R48" s="44"/>
      <c r="S48" s="45">
        <f>L48/$L$7*100</f>
        <v>88.92230576441102</v>
      </c>
      <c r="T48" s="34"/>
      <c r="U48" s="37">
        <f>(SUM(N48:S48)-Y48)/3</f>
        <v>82.43347200584041</v>
      </c>
      <c r="V48" s="46"/>
      <c r="W48" s="46"/>
      <c r="Y48" s="48">
        <f>SMALL(N48:S48,1)</f>
        <v>76.63551401869158</v>
      </c>
      <c r="Z48" s="4"/>
    </row>
    <row r="49" spans="1:21" ht="14.25">
      <c r="A49" s="27">
        <v>42</v>
      </c>
      <c r="B49" s="28" t="s">
        <v>85</v>
      </c>
      <c r="C49" s="29" t="s">
        <v>46</v>
      </c>
      <c r="D49" s="29" t="s">
        <v>52</v>
      </c>
      <c r="E49" s="29" t="s">
        <v>44</v>
      </c>
      <c r="F49" s="30">
        <f>COUNT(G49:M49)</f>
        <v>3</v>
      </c>
      <c r="G49" s="30"/>
      <c r="H49" s="30"/>
      <c r="I49" s="31">
        <v>1741</v>
      </c>
      <c r="J49" s="31">
        <v>1663</v>
      </c>
      <c r="K49" s="31">
        <v>1376</v>
      </c>
      <c r="L49" s="30"/>
      <c r="M49" s="30"/>
      <c r="N49" s="35"/>
      <c r="O49" s="35"/>
      <c r="P49" s="34">
        <f>I49/$I$7*100</f>
        <v>86.35912698412699</v>
      </c>
      <c r="Q49" s="34">
        <f>J49/$J$7*100</f>
        <v>81.71990171990173</v>
      </c>
      <c r="R49" s="34">
        <f>K49/$K$7*100</f>
        <v>78.98966704936853</v>
      </c>
      <c r="S49" s="34"/>
      <c r="T49" s="34"/>
      <c r="U49" s="37">
        <f>SUM(N49:S49)/3</f>
        <v>82.3562319177991</v>
      </c>
    </row>
    <row r="50" spans="1:26" s="47" customFormat="1" ht="14.25">
      <c r="A50" s="27">
        <v>43</v>
      </c>
      <c r="B50" s="28" t="s">
        <v>86</v>
      </c>
      <c r="C50" s="29" t="s">
        <v>46</v>
      </c>
      <c r="D50" s="29" t="s">
        <v>87</v>
      </c>
      <c r="E50" s="29" t="s">
        <v>88</v>
      </c>
      <c r="F50" s="30">
        <f>COUNT(G50:M50)</f>
        <v>3</v>
      </c>
      <c r="G50" s="30"/>
      <c r="H50" s="30"/>
      <c r="I50" s="31">
        <v>1626</v>
      </c>
      <c r="J50" s="31">
        <v>1527</v>
      </c>
      <c r="K50" s="30"/>
      <c r="L50" s="33">
        <v>1759</v>
      </c>
      <c r="M50" s="30"/>
      <c r="N50" s="35"/>
      <c r="O50" s="35"/>
      <c r="P50" s="34">
        <f>I50/$I$7*100</f>
        <v>80.65476190476191</v>
      </c>
      <c r="Q50" s="34">
        <f>J50/$J$7*100</f>
        <v>75.03685503685503</v>
      </c>
      <c r="R50" s="35"/>
      <c r="S50" s="36">
        <f>L50/$L$7*100</f>
        <v>88.17042606516291</v>
      </c>
      <c r="T50" s="34"/>
      <c r="U50" s="37">
        <f>SUM(N50:S50)/3</f>
        <v>81.28734766892661</v>
      </c>
      <c r="V50"/>
      <c r="W50"/>
      <c r="X50" s="1"/>
      <c r="Y50" s="53"/>
      <c r="Z50" s="9"/>
    </row>
    <row r="51" spans="1:26" s="47" customFormat="1" ht="14.25">
      <c r="A51" s="27">
        <v>44</v>
      </c>
      <c r="B51" s="50" t="s">
        <v>89</v>
      </c>
      <c r="C51" s="43" t="s">
        <v>25</v>
      </c>
      <c r="D51" s="43" t="s">
        <v>52</v>
      </c>
      <c r="E51" s="43" t="s">
        <v>48</v>
      </c>
      <c r="F51" s="30">
        <f>COUNT(G51:M51)</f>
        <v>4</v>
      </c>
      <c r="G51" s="43">
        <v>1558</v>
      </c>
      <c r="H51" s="31">
        <v>1387</v>
      </c>
      <c r="I51" s="31">
        <v>1586</v>
      </c>
      <c r="J51" s="32"/>
      <c r="K51" s="31">
        <v>1455</v>
      </c>
      <c r="L51" s="32"/>
      <c r="M51" s="32"/>
      <c r="N51" s="34">
        <f>G51/$G$7*100</f>
        <v>80.89304257528556</v>
      </c>
      <c r="O51" s="34">
        <f>H51/$H$7*100</f>
        <v>75.46245919477693</v>
      </c>
      <c r="P51" s="34">
        <f>I51/$I$7*100</f>
        <v>78.67063492063492</v>
      </c>
      <c r="Q51" s="44"/>
      <c r="R51" s="34">
        <f>K51/$K$7*100</f>
        <v>83.52468427095293</v>
      </c>
      <c r="S51" s="34"/>
      <c r="T51" s="34"/>
      <c r="U51" s="37">
        <f>(SUM(N51:S51)-Y51)/3</f>
        <v>81.02945392229114</v>
      </c>
      <c r="V51" s="46"/>
      <c r="W51" s="46"/>
      <c r="Y51" s="48">
        <f>SMALL(N51:S51,1)</f>
        <v>75.46245919477693</v>
      </c>
      <c r="Z51" s="9"/>
    </row>
    <row r="52" spans="1:26" s="49" customFormat="1" ht="14.25">
      <c r="A52" s="27">
        <v>45</v>
      </c>
      <c r="B52" s="50" t="s">
        <v>90</v>
      </c>
      <c r="C52" s="43" t="s">
        <v>25</v>
      </c>
      <c r="D52" s="43" t="s">
        <v>31</v>
      </c>
      <c r="E52" s="43" t="s">
        <v>27</v>
      </c>
      <c r="F52" s="30">
        <f>COUNT(G52:M52)</f>
        <v>4</v>
      </c>
      <c r="G52" s="43">
        <v>1528</v>
      </c>
      <c r="H52" s="43">
        <v>1460</v>
      </c>
      <c r="I52" s="43"/>
      <c r="J52" s="31">
        <v>1625</v>
      </c>
      <c r="K52" s="32"/>
      <c r="L52" s="33">
        <v>1657</v>
      </c>
      <c r="M52" s="32"/>
      <c r="N52" s="34">
        <f>G52/$G$7*100</f>
        <v>79.33541017653167</v>
      </c>
      <c r="O52" s="34">
        <f>H52/$H$7*100</f>
        <v>79.4341675734494</v>
      </c>
      <c r="P52" s="44"/>
      <c r="Q52" s="34">
        <f>J52/$J$7*100</f>
        <v>79.85257985257985</v>
      </c>
      <c r="R52" s="44"/>
      <c r="S52" s="45">
        <f>L52/$L$7*100</f>
        <v>83.05764411027569</v>
      </c>
      <c r="T52" s="34"/>
      <c r="U52" s="37">
        <f>(SUM(N52:S52)-Y52)/3</f>
        <v>80.78146384543497</v>
      </c>
      <c r="V52" s="46"/>
      <c r="W52" s="46"/>
      <c r="X52" s="47"/>
      <c r="Y52" s="48">
        <f>SMALL(N52:S52,1)</f>
        <v>79.33541017653167</v>
      </c>
      <c r="Z52" s="4"/>
    </row>
    <row r="53" spans="1:26" s="49" customFormat="1" ht="14.25">
      <c r="A53" s="27">
        <v>46</v>
      </c>
      <c r="B53" s="50" t="s">
        <v>91</v>
      </c>
      <c r="C53" s="43" t="s">
        <v>21</v>
      </c>
      <c r="D53" s="43" t="s">
        <v>92</v>
      </c>
      <c r="E53" s="43" t="s">
        <v>32</v>
      </c>
      <c r="F53" s="30">
        <f>COUNT(G53:M53)</f>
        <v>5</v>
      </c>
      <c r="G53" s="43">
        <v>1345</v>
      </c>
      <c r="H53" s="31">
        <v>1446</v>
      </c>
      <c r="I53" s="31">
        <v>1553</v>
      </c>
      <c r="J53" s="32"/>
      <c r="K53" s="31">
        <v>1307</v>
      </c>
      <c r="L53" s="33">
        <v>1728</v>
      </c>
      <c r="M53" s="32"/>
      <c r="N53" s="34">
        <f>G53/$G$7*100</f>
        <v>69.83385254413291</v>
      </c>
      <c r="O53" s="34">
        <f>H53/$H$7*100</f>
        <v>78.67247007616976</v>
      </c>
      <c r="P53" s="34">
        <f>I53/$I$7*100</f>
        <v>77.03373015873017</v>
      </c>
      <c r="Q53" s="44"/>
      <c r="R53" s="34">
        <f>K53/$K$7*100</f>
        <v>75.02870264064295</v>
      </c>
      <c r="S53" s="45">
        <f>L53/$L$7*100</f>
        <v>86.61654135338345</v>
      </c>
      <c r="T53" s="34"/>
      <c r="U53" s="37">
        <f>(SUM(N53:S53)-Y53-Z53)/3</f>
        <v>80.77424719609446</v>
      </c>
      <c r="V53" s="46"/>
      <c r="W53" s="46"/>
      <c r="X53" s="47"/>
      <c r="Y53" s="48">
        <f>SMALL(N53:S53,1)</f>
        <v>69.83385254413291</v>
      </c>
      <c r="Z53" s="48">
        <f>SMALL(N53:S53,2)</f>
        <v>75.02870264064295</v>
      </c>
    </row>
    <row r="54" spans="1:26" s="49" customFormat="1" ht="14.25">
      <c r="A54" s="27">
        <v>47</v>
      </c>
      <c r="B54" s="50" t="s">
        <v>93</v>
      </c>
      <c r="C54" s="43" t="s">
        <v>25</v>
      </c>
      <c r="D54" s="43" t="s">
        <v>60</v>
      </c>
      <c r="E54" s="43" t="s">
        <v>56</v>
      </c>
      <c r="F54" s="30">
        <f>COUNT(G54:M54)</f>
        <v>4</v>
      </c>
      <c r="G54" s="43">
        <v>1396</v>
      </c>
      <c r="H54" s="43"/>
      <c r="I54" s="43">
        <v>1538</v>
      </c>
      <c r="J54" s="31">
        <v>1574</v>
      </c>
      <c r="K54" s="32"/>
      <c r="L54" s="33">
        <v>1754</v>
      </c>
      <c r="M54" s="32"/>
      <c r="N54" s="34">
        <f>G54/$G$7*100</f>
        <v>72.48182762201453</v>
      </c>
      <c r="O54" s="44"/>
      <c r="P54" s="34">
        <f>I54/$I$7*100</f>
        <v>76.28968253968253</v>
      </c>
      <c r="Q54" s="34">
        <f>J54/$J$7*100</f>
        <v>77.34643734643734</v>
      </c>
      <c r="R54" s="44"/>
      <c r="S54" s="45">
        <f>L54/$L$7*100</f>
        <v>87.91979949874687</v>
      </c>
      <c r="T54" s="34"/>
      <c r="U54" s="37">
        <f>(SUM(N54:S54)-Y54)/3</f>
        <v>80.51863979495558</v>
      </c>
      <c r="V54" s="46"/>
      <c r="W54" s="46"/>
      <c r="Y54" s="48">
        <f>SMALL(N54:S54,1)</f>
        <v>72.48182762201453</v>
      </c>
      <c r="Z54" s="4"/>
    </row>
    <row r="55" spans="1:26" s="47" customFormat="1" ht="14.25">
      <c r="A55" s="27">
        <v>48</v>
      </c>
      <c r="B55" s="28" t="s">
        <v>94</v>
      </c>
      <c r="C55" s="29" t="s">
        <v>25</v>
      </c>
      <c r="D55" s="29" t="s">
        <v>78</v>
      </c>
      <c r="E55" s="29" t="s">
        <v>95</v>
      </c>
      <c r="F55" s="30">
        <f>COUNT(G55:M55)</f>
        <v>3</v>
      </c>
      <c r="G55" s="29">
        <v>1524</v>
      </c>
      <c r="H55" s="29"/>
      <c r="I55" s="31">
        <v>1696</v>
      </c>
      <c r="J55" s="32"/>
      <c r="K55" s="31">
        <v>1356</v>
      </c>
      <c r="L55" s="32"/>
      <c r="M55" s="32"/>
      <c r="N55" s="34">
        <f>G55/$G$7*100</f>
        <v>79.12772585669782</v>
      </c>
      <c r="O55" s="35"/>
      <c r="P55" s="34">
        <f>I55/$I$7*100</f>
        <v>84.12698412698413</v>
      </c>
      <c r="Q55" s="35"/>
      <c r="R55" s="34">
        <f>K55/$K$7*100</f>
        <v>77.84156142365097</v>
      </c>
      <c r="S55" s="34"/>
      <c r="T55" s="34"/>
      <c r="U55" s="37">
        <f>SUM(N55:S55)/3</f>
        <v>80.36542380244431</v>
      </c>
      <c r="V55"/>
      <c r="W55"/>
      <c r="X55" s="1"/>
      <c r="Y55" s="53"/>
      <c r="Z55" s="9"/>
    </row>
    <row r="56" spans="1:26" s="49" customFormat="1" ht="14.25">
      <c r="A56" s="27">
        <v>49</v>
      </c>
      <c r="B56" s="50" t="s">
        <v>96</v>
      </c>
      <c r="C56" s="43" t="s">
        <v>21</v>
      </c>
      <c r="D56" s="43" t="s">
        <v>78</v>
      </c>
      <c r="E56" s="43" t="s">
        <v>64</v>
      </c>
      <c r="F56" s="30">
        <f>COUNT(G56:M56)</f>
        <v>4</v>
      </c>
      <c r="G56" s="43">
        <v>1490</v>
      </c>
      <c r="H56" s="43"/>
      <c r="I56" s="43">
        <v>1476</v>
      </c>
      <c r="J56" s="31">
        <v>1635</v>
      </c>
      <c r="K56" s="32"/>
      <c r="L56" s="33">
        <v>1645</v>
      </c>
      <c r="M56" s="32"/>
      <c r="N56" s="34">
        <f>G56/$G$7*100</f>
        <v>77.36240913811008</v>
      </c>
      <c r="O56" s="44"/>
      <c r="P56" s="34">
        <f>I56/$I$7*100</f>
        <v>73.21428571428571</v>
      </c>
      <c r="Q56" s="34">
        <f>J56/$J$7*100</f>
        <v>80.34398034398035</v>
      </c>
      <c r="R56" s="44"/>
      <c r="S56" s="45">
        <f>L56/$L$7*100</f>
        <v>82.45614035087719</v>
      </c>
      <c r="T56" s="34"/>
      <c r="U56" s="37">
        <f>(SUM(N56:S56)-Y56)/3</f>
        <v>80.0541766109892</v>
      </c>
      <c r="V56" s="46"/>
      <c r="W56" s="46"/>
      <c r="X56" s="47"/>
      <c r="Y56" s="48">
        <f>SMALL(N56:S56,1)</f>
        <v>73.21428571428571</v>
      </c>
      <c r="Z56" s="4"/>
    </row>
    <row r="57" spans="1:27" ht="14.25">
      <c r="A57" s="27">
        <v>50</v>
      </c>
      <c r="B57" s="28" t="s">
        <v>97</v>
      </c>
      <c r="C57" s="29" t="s">
        <v>25</v>
      </c>
      <c r="D57" s="29" t="s">
        <v>87</v>
      </c>
      <c r="E57" s="29" t="s">
        <v>44</v>
      </c>
      <c r="F57" s="30">
        <f>COUNT(G57:M57)</f>
        <v>6</v>
      </c>
      <c r="G57" s="29">
        <v>1444</v>
      </c>
      <c r="H57" s="31">
        <v>1452</v>
      </c>
      <c r="I57" s="31">
        <v>1528</v>
      </c>
      <c r="J57" s="31">
        <v>1504</v>
      </c>
      <c r="K57" s="31">
        <v>1309</v>
      </c>
      <c r="L57" s="33">
        <v>1701</v>
      </c>
      <c r="M57" s="32"/>
      <c r="N57" s="34">
        <f>G57/$G$7*100</f>
        <v>74.97403946002078</v>
      </c>
      <c r="O57" s="34">
        <f>H57/$H$7*100</f>
        <v>78.99891186071817</v>
      </c>
      <c r="P57" s="34">
        <f>I57/$I$7*100</f>
        <v>75.79365079365078</v>
      </c>
      <c r="Q57" s="34">
        <f>J57/$J$7*100</f>
        <v>73.90663390663391</v>
      </c>
      <c r="R57" s="34">
        <f>K57/$K$7*100</f>
        <v>75.1435132032147</v>
      </c>
      <c r="S57" s="36">
        <f>L57/$L$7*100</f>
        <v>85.26315789473684</v>
      </c>
      <c r="T57" s="34"/>
      <c r="U57" s="37">
        <f>(SUM(N57:S57)-Y57-Z57-AA57)/3</f>
        <v>80.01857351636862</v>
      </c>
      <c r="Y57" s="48">
        <f>SMALL(N57:S57,1)</f>
        <v>73.90663390663391</v>
      </c>
      <c r="Z57" s="48">
        <f>SMALL(N57:S57,2)</f>
        <v>74.97403946002078</v>
      </c>
      <c r="AA57" s="48">
        <f>SMALL(N57:S57,3)</f>
        <v>75.1435132032147</v>
      </c>
    </row>
    <row r="58" spans="1:26" s="49" customFormat="1" ht="14.25">
      <c r="A58" s="27">
        <v>51</v>
      </c>
      <c r="B58" s="50" t="s">
        <v>98</v>
      </c>
      <c r="C58" s="43" t="s">
        <v>46</v>
      </c>
      <c r="D58" s="43" t="s">
        <v>60</v>
      </c>
      <c r="E58" s="43" t="s">
        <v>32</v>
      </c>
      <c r="F58" s="30">
        <f>COUNT(G58:M58)</f>
        <v>5</v>
      </c>
      <c r="G58" s="30">
        <v>1352</v>
      </c>
      <c r="H58" s="31">
        <v>1448</v>
      </c>
      <c r="I58" s="32">
        <v>1601</v>
      </c>
      <c r="J58" s="31">
        <v>1520</v>
      </c>
      <c r="K58" s="30"/>
      <c r="L58" s="33">
        <v>1626</v>
      </c>
      <c r="M58" s="30"/>
      <c r="N58" s="34">
        <f>G58/$G$7*100</f>
        <v>70.19730010384217</v>
      </c>
      <c r="O58" s="34">
        <f>H58/$H$7*100</f>
        <v>78.78128400435256</v>
      </c>
      <c r="P58" s="34">
        <f>I58/$I$7*100</f>
        <v>79.41468253968253</v>
      </c>
      <c r="Q58" s="34">
        <f>J58/$J$7*100</f>
        <v>74.69287469287468</v>
      </c>
      <c r="R58" s="44"/>
      <c r="S58" s="45">
        <f>L58/$L$7*100</f>
        <v>81.50375939849624</v>
      </c>
      <c r="T58" s="34"/>
      <c r="U58" s="37">
        <f>(SUM(N58:S58)-Y58-Z58)/3</f>
        <v>79.89990864751043</v>
      </c>
      <c r="V58" s="46"/>
      <c r="W58" s="46"/>
      <c r="Y58" s="48">
        <f>SMALL(N58:S58,1)</f>
        <v>70.19730010384217</v>
      </c>
      <c r="Z58" s="48">
        <f>SMALL(N58:S58,2)</f>
        <v>74.69287469287468</v>
      </c>
    </row>
    <row r="59" spans="1:26" s="47" customFormat="1" ht="14.25">
      <c r="A59" s="27">
        <v>52</v>
      </c>
      <c r="B59" s="50" t="s">
        <v>99</v>
      </c>
      <c r="C59" s="43" t="s">
        <v>46</v>
      </c>
      <c r="D59" s="43" t="s">
        <v>47</v>
      </c>
      <c r="E59" s="43" t="s">
        <v>40</v>
      </c>
      <c r="F59" s="30">
        <f>COUNT(G59:M59)</f>
        <v>4</v>
      </c>
      <c r="G59" s="43">
        <v>1542</v>
      </c>
      <c r="H59" s="31">
        <v>1461</v>
      </c>
      <c r="I59" s="31">
        <v>1609</v>
      </c>
      <c r="J59" s="31">
        <v>1493</v>
      </c>
      <c r="K59" s="30"/>
      <c r="L59" s="30"/>
      <c r="M59" s="30"/>
      <c r="N59" s="34">
        <f>G59/$G$7*100</f>
        <v>80.06230529595015</v>
      </c>
      <c r="O59" s="34">
        <f>H59/$H$7*100</f>
        <v>79.4885745375408</v>
      </c>
      <c r="P59" s="34">
        <f>I59/$I$7*100</f>
        <v>79.81150793650794</v>
      </c>
      <c r="Q59" s="34">
        <f>J59/$J$7*100</f>
        <v>73.36609336609337</v>
      </c>
      <c r="R59" s="44"/>
      <c r="S59" s="34"/>
      <c r="T59" s="34"/>
      <c r="U59" s="37">
        <f>(SUM(N59:S59)-Y59)/3</f>
        <v>79.78746258999962</v>
      </c>
      <c r="V59" s="46"/>
      <c r="W59" s="46"/>
      <c r="X59" s="49"/>
      <c r="Y59" s="48">
        <f>SMALL(N59:S59,1)</f>
        <v>73.36609336609337</v>
      </c>
      <c r="Z59" s="9"/>
    </row>
    <row r="60" spans="1:21" ht="14.25">
      <c r="A60" s="27">
        <v>53</v>
      </c>
      <c r="B60" s="28" t="s">
        <v>100</v>
      </c>
      <c r="C60" s="29" t="s">
        <v>25</v>
      </c>
      <c r="D60" s="29" t="s">
        <v>92</v>
      </c>
      <c r="E60" s="29" t="s">
        <v>27</v>
      </c>
      <c r="F60" s="30">
        <f>COUNT(G60:M60)</f>
        <v>3</v>
      </c>
      <c r="G60" s="32"/>
      <c r="H60" s="31">
        <v>1317</v>
      </c>
      <c r="I60" s="29"/>
      <c r="J60" s="32"/>
      <c r="K60" s="31">
        <v>1380</v>
      </c>
      <c r="L60" s="33">
        <v>1729</v>
      </c>
      <c r="M60" s="32"/>
      <c r="N60" s="35"/>
      <c r="O60" s="34">
        <f>H60/$H$7*100</f>
        <v>71.65397170837868</v>
      </c>
      <c r="P60" s="35"/>
      <c r="Q60" s="35"/>
      <c r="R60" s="34">
        <f>K60/$K$7*100</f>
        <v>79.21928817451206</v>
      </c>
      <c r="S60" s="36">
        <f>L60/$L$7*100</f>
        <v>86.66666666666667</v>
      </c>
      <c r="T60" s="34"/>
      <c r="U60" s="37">
        <f>SUM(N60:S60)/3</f>
        <v>79.17997551651912</v>
      </c>
    </row>
    <row r="61" spans="1:21" ht="14.25">
      <c r="A61" s="27">
        <v>54</v>
      </c>
      <c r="B61" s="28" t="s">
        <v>101</v>
      </c>
      <c r="C61" s="29" t="s">
        <v>25</v>
      </c>
      <c r="D61" s="29" t="s">
        <v>60</v>
      </c>
      <c r="E61" s="29" t="s">
        <v>95</v>
      </c>
      <c r="F61" s="30">
        <f>COUNT(G61:M61)</f>
        <v>3</v>
      </c>
      <c r="G61" s="29">
        <v>1521</v>
      </c>
      <c r="H61" s="29"/>
      <c r="I61" s="31">
        <v>1592</v>
      </c>
      <c r="J61" s="32"/>
      <c r="K61" s="31">
        <v>1381</v>
      </c>
      <c r="L61" s="32"/>
      <c r="M61" s="32"/>
      <c r="N61" s="34">
        <f>G61/$G$7*100</f>
        <v>78.97196261682244</v>
      </c>
      <c r="O61" s="35"/>
      <c r="P61" s="34">
        <f>I61/$I$7*100</f>
        <v>78.96825396825396</v>
      </c>
      <c r="Q61" s="35"/>
      <c r="R61" s="34">
        <f>K61/$K$7*100</f>
        <v>79.27669345579793</v>
      </c>
      <c r="S61" s="34"/>
      <c r="T61" s="34"/>
      <c r="U61" s="37">
        <f>SUM(N61:S61)/3</f>
        <v>79.07230334695811</v>
      </c>
    </row>
    <row r="62" spans="1:24" ht="14.25">
      <c r="A62" s="27">
        <v>55</v>
      </c>
      <c r="B62" s="28" t="s">
        <v>102</v>
      </c>
      <c r="C62" s="29" t="s">
        <v>25</v>
      </c>
      <c r="D62" s="29" t="s">
        <v>87</v>
      </c>
      <c r="E62" s="29" t="s">
        <v>103</v>
      </c>
      <c r="F62" s="30">
        <f>COUNT(G62:M62)</f>
        <v>3</v>
      </c>
      <c r="G62" s="29">
        <v>1426</v>
      </c>
      <c r="H62" s="29"/>
      <c r="I62" s="31">
        <v>1537</v>
      </c>
      <c r="J62" s="32"/>
      <c r="K62" s="32"/>
      <c r="L62" s="33">
        <v>1731</v>
      </c>
      <c r="M62" s="32"/>
      <c r="N62" s="34">
        <f>G62/$G$7*100</f>
        <v>74.03946002076843</v>
      </c>
      <c r="O62" s="35"/>
      <c r="P62" s="34">
        <f>I62/$I$7*100</f>
        <v>76.24007936507937</v>
      </c>
      <c r="Q62" s="35"/>
      <c r="R62" s="35"/>
      <c r="S62" s="36">
        <f>L62/$L$7*100</f>
        <v>86.76691729323308</v>
      </c>
      <c r="T62" s="34"/>
      <c r="U62" s="37">
        <f>SUM(N62:S62)/3</f>
        <v>79.01548555969363</v>
      </c>
      <c r="X62" s="41"/>
    </row>
    <row r="63" spans="1:21" ht="14.25">
      <c r="A63" s="27">
        <v>56</v>
      </c>
      <c r="B63" s="28" t="s">
        <v>104</v>
      </c>
      <c r="C63" s="29" t="s">
        <v>46</v>
      </c>
      <c r="D63" s="29" t="s">
        <v>60</v>
      </c>
      <c r="E63" s="29" t="s">
        <v>66</v>
      </c>
      <c r="F63" s="30">
        <f>COUNT(G63:M63)</f>
        <v>3</v>
      </c>
      <c r="G63" s="30"/>
      <c r="H63" s="31">
        <v>1372</v>
      </c>
      <c r="I63" s="32"/>
      <c r="J63" s="31">
        <v>1506</v>
      </c>
      <c r="K63" s="30"/>
      <c r="L63" s="33">
        <v>1688</v>
      </c>
      <c r="M63" s="30"/>
      <c r="N63" s="35"/>
      <c r="O63" s="34">
        <f>H63/$H$7*100</f>
        <v>74.64635473340587</v>
      </c>
      <c r="P63" s="35"/>
      <c r="Q63" s="34">
        <f>J63/$J$7*100</f>
        <v>74.004914004914</v>
      </c>
      <c r="R63" s="35"/>
      <c r="S63" s="36">
        <f>L63/$L$7*100</f>
        <v>84.61152882205513</v>
      </c>
      <c r="T63" s="34"/>
      <c r="U63" s="37">
        <f>SUM(N63:S63)/3</f>
        <v>77.75426585345834</v>
      </c>
    </row>
    <row r="64" spans="1:26" s="47" customFormat="1" ht="14.25">
      <c r="A64" s="27">
        <v>57</v>
      </c>
      <c r="B64" s="50" t="s">
        <v>105</v>
      </c>
      <c r="C64" s="43" t="s">
        <v>25</v>
      </c>
      <c r="D64" s="43" t="s">
        <v>87</v>
      </c>
      <c r="E64" s="43" t="s">
        <v>42</v>
      </c>
      <c r="F64" s="30">
        <f>COUNT(G64:M64)</f>
        <v>4</v>
      </c>
      <c r="G64" s="43">
        <v>1330</v>
      </c>
      <c r="H64" s="43"/>
      <c r="I64" s="43">
        <v>1478</v>
      </c>
      <c r="J64" s="31">
        <v>1528</v>
      </c>
      <c r="K64" s="32"/>
      <c r="L64" s="33">
        <v>1687</v>
      </c>
      <c r="M64" s="32"/>
      <c r="N64" s="34">
        <f>G64/$G$7*100</f>
        <v>69.05503634475598</v>
      </c>
      <c r="O64" s="44"/>
      <c r="P64" s="34">
        <f>I64/$I$7*100</f>
        <v>73.31349206349206</v>
      </c>
      <c r="Q64" s="34">
        <f>J64/$J$7*100</f>
        <v>75.08599508599508</v>
      </c>
      <c r="R64" s="44"/>
      <c r="S64" s="45">
        <f>L64/$L$7*100</f>
        <v>84.56140350877193</v>
      </c>
      <c r="T64" s="34"/>
      <c r="U64" s="37">
        <f>(SUM(N64:S64)-Y64)/3</f>
        <v>77.6536302194197</v>
      </c>
      <c r="V64" s="46"/>
      <c r="W64" s="46"/>
      <c r="X64" s="49"/>
      <c r="Y64" s="48">
        <f>SMALL(N64:S64,1)</f>
        <v>69.05503634475598</v>
      </c>
      <c r="Z64" s="9"/>
    </row>
    <row r="65" spans="1:26" s="47" customFormat="1" ht="14.25">
      <c r="A65" s="27">
        <v>58</v>
      </c>
      <c r="B65" s="28" t="s">
        <v>106</v>
      </c>
      <c r="C65" s="29" t="s">
        <v>46</v>
      </c>
      <c r="D65" s="29" t="s">
        <v>60</v>
      </c>
      <c r="E65" s="29" t="s">
        <v>32</v>
      </c>
      <c r="F65" s="30">
        <f>COUNT(G65:M65)</f>
        <v>3</v>
      </c>
      <c r="G65" s="30"/>
      <c r="H65" s="30"/>
      <c r="I65" s="31">
        <v>1576</v>
      </c>
      <c r="J65" s="31">
        <v>1388</v>
      </c>
      <c r="K65" s="29"/>
      <c r="L65" s="33">
        <v>1677</v>
      </c>
      <c r="M65" s="30"/>
      <c r="N65" s="35"/>
      <c r="O65" s="35"/>
      <c r="P65" s="34">
        <f>I65/$I$7*100</f>
        <v>78.17460317460318</v>
      </c>
      <c r="Q65" s="34">
        <f>J65/$J$7*100</f>
        <v>68.2063882063882</v>
      </c>
      <c r="R65" s="35"/>
      <c r="S65" s="36">
        <f>L65/$L$7*100</f>
        <v>84.06015037593984</v>
      </c>
      <c r="T65" s="34"/>
      <c r="U65" s="37">
        <f>SUM(N65:S65)/3</f>
        <v>76.81371391897709</v>
      </c>
      <c r="V65"/>
      <c r="W65"/>
      <c r="X65" s="1"/>
      <c r="Y65" s="53"/>
      <c r="Z65" s="9"/>
    </row>
    <row r="66" spans="1:21" ht="14.25">
      <c r="A66" s="27">
        <v>59</v>
      </c>
      <c r="B66" s="42" t="s">
        <v>107</v>
      </c>
      <c r="C66" s="29" t="s">
        <v>21</v>
      </c>
      <c r="D66" s="29" t="s">
        <v>108</v>
      </c>
      <c r="E66" s="29" t="s">
        <v>36</v>
      </c>
      <c r="F66" s="30">
        <f>COUNT(G66:M66)</f>
        <v>3</v>
      </c>
      <c r="G66" s="30"/>
      <c r="H66" s="30"/>
      <c r="I66" s="31">
        <v>1333</v>
      </c>
      <c r="J66" s="32"/>
      <c r="K66" s="31">
        <v>1321</v>
      </c>
      <c r="L66" s="33">
        <v>1717</v>
      </c>
      <c r="M66" s="30"/>
      <c r="N66" s="35"/>
      <c r="O66" s="35"/>
      <c r="P66" s="34">
        <f>I66/$I$7*100</f>
        <v>66.12103174603175</v>
      </c>
      <c r="Q66" s="35"/>
      <c r="R66" s="34">
        <f>K66/$K$7*100</f>
        <v>75.83237657864524</v>
      </c>
      <c r="S66" s="36">
        <f>L66/$L$7*100</f>
        <v>86.06516290726816</v>
      </c>
      <c r="T66" s="34"/>
      <c r="U66" s="37">
        <f>SUM(N66:S66)/3</f>
        <v>76.00619041064839</v>
      </c>
    </row>
    <row r="67" spans="1:24" ht="14.25">
      <c r="A67" s="27">
        <v>60</v>
      </c>
      <c r="B67" s="28" t="s">
        <v>109</v>
      </c>
      <c r="C67" s="29" t="s">
        <v>46</v>
      </c>
      <c r="D67" s="29" t="s">
        <v>87</v>
      </c>
      <c r="E67" s="29" t="s">
        <v>66</v>
      </c>
      <c r="F67" s="30">
        <f>COUNT(G67:M67)</f>
        <v>3</v>
      </c>
      <c r="G67" s="29"/>
      <c r="H67" s="31">
        <v>1305</v>
      </c>
      <c r="I67" s="32"/>
      <c r="J67" s="31">
        <v>1490</v>
      </c>
      <c r="K67" s="32"/>
      <c r="L67" s="33">
        <v>1659</v>
      </c>
      <c r="M67" s="32"/>
      <c r="N67" s="35"/>
      <c r="O67" s="34">
        <f>H67/$H$7*100</f>
        <v>71.00108813928183</v>
      </c>
      <c r="P67" s="35"/>
      <c r="Q67" s="34">
        <f>J67/$J$7*100</f>
        <v>73.21867321867322</v>
      </c>
      <c r="R67" s="35"/>
      <c r="S67" s="36">
        <f>L67/$L$7*100</f>
        <v>83.15789473684211</v>
      </c>
      <c r="T67" s="34"/>
      <c r="U67" s="37">
        <f>SUM(N67:S67)/3</f>
        <v>75.79255203159904</v>
      </c>
      <c r="X67" s="47"/>
    </row>
    <row r="68" spans="1:21" ht="14.25">
      <c r="A68" s="27">
        <v>61</v>
      </c>
      <c r="B68" s="28" t="s">
        <v>110</v>
      </c>
      <c r="C68" s="29" t="s">
        <v>46</v>
      </c>
      <c r="D68" s="29" t="s">
        <v>92</v>
      </c>
      <c r="E68" s="29" t="s">
        <v>111</v>
      </c>
      <c r="F68" s="30">
        <f>COUNT(G68:M68)</f>
        <v>3</v>
      </c>
      <c r="G68" s="29">
        <v>1321</v>
      </c>
      <c r="H68" s="32"/>
      <c r="I68" s="29"/>
      <c r="J68" s="32"/>
      <c r="K68" s="31">
        <v>1357</v>
      </c>
      <c r="L68" s="33">
        <v>1587</v>
      </c>
      <c r="M68" s="32"/>
      <c r="N68" s="34">
        <f>G68/$G$7*100</f>
        <v>68.5877466251298</v>
      </c>
      <c r="O68" s="35"/>
      <c r="P68" s="35"/>
      <c r="Q68" s="35"/>
      <c r="R68" s="34">
        <f>K68/$K$7*100</f>
        <v>77.89896670493685</v>
      </c>
      <c r="S68" s="36">
        <f>L68/$L$7*100</f>
        <v>79.54887218045113</v>
      </c>
      <c r="T68" s="34"/>
      <c r="U68" s="37">
        <f>SUM(N68:S68)/3</f>
        <v>75.34519517017259</v>
      </c>
    </row>
    <row r="69" spans="1:26" s="47" customFormat="1" ht="14.25">
      <c r="A69" s="27">
        <v>62</v>
      </c>
      <c r="B69" s="50" t="s">
        <v>112</v>
      </c>
      <c r="C69" s="43" t="s">
        <v>25</v>
      </c>
      <c r="D69" s="43" t="s">
        <v>87</v>
      </c>
      <c r="E69" s="43" t="s">
        <v>48</v>
      </c>
      <c r="F69" s="30">
        <f>COUNT(G69:M69)</f>
        <v>4</v>
      </c>
      <c r="G69" s="43">
        <v>1414</v>
      </c>
      <c r="H69" s="32"/>
      <c r="I69" s="31">
        <v>1459</v>
      </c>
      <c r="J69" s="31">
        <v>1456</v>
      </c>
      <c r="K69" s="31">
        <v>1390</v>
      </c>
      <c r="L69" s="32"/>
      <c r="M69" s="32"/>
      <c r="N69" s="34">
        <f>G69/$G$7*100</f>
        <v>73.41640706126688</v>
      </c>
      <c r="O69" s="44"/>
      <c r="P69" s="34">
        <f>I69/$I$7*100</f>
        <v>72.37103174603175</v>
      </c>
      <c r="Q69" s="34">
        <f>J69/$J$7*100</f>
        <v>71.54791154791155</v>
      </c>
      <c r="R69" s="34">
        <f>K69/$K$7*100</f>
        <v>79.79334098737084</v>
      </c>
      <c r="S69" s="34"/>
      <c r="T69" s="34"/>
      <c r="U69" s="37">
        <f>(SUM(N69:S69)-Y69)/3</f>
        <v>75.19359326488983</v>
      </c>
      <c r="V69" s="46"/>
      <c r="W69" s="46"/>
      <c r="X69" s="49"/>
      <c r="Y69" s="48">
        <f>SMALL(N69:S69,1)</f>
        <v>71.54791154791155</v>
      </c>
      <c r="Z69" s="9"/>
    </row>
    <row r="70" spans="1:26" s="47" customFormat="1" ht="14.25">
      <c r="A70" s="27">
        <v>63</v>
      </c>
      <c r="B70" s="28" t="s">
        <v>113</v>
      </c>
      <c r="C70" s="29" t="s">
        <v>46</v>
      </c>
      <c r="D70" s="29" t="s">
        <v>87</v>
      </c>
      <c r="E70" s="29" t="s">
        <v>56</v>
      </c>
      <c r="F70" s="30">
        <f>COUNT(G70:M70)</f>
        <v>3</v>
      </c>
      <c r="G70" s="29">
        <v>1392</v>
      </c>
      <c r="H70" s="32"/>
      <c r="I70" s="31">
        <v>1459</v>
      </c>
      <c r="J70" s="32"/>
      <c r="K70" s="32"/>
      <c r="L70" s="33">
        <v>1597</v>
      </c>
      <c r="M70" s="32"/>
      <c r="N70" s="34">
        <f>G70/$G$7*100</f>
        <v>72.27414330218068</v>
      </c>
      <c r="O70" s="35"/>
      <c r="P70" s="34">
        <f>I70/$I$7*100</f>
        <v>72.37103174603175</v>
      </c>
      <c r="Q70" s="35"/>
      <c r="R70" s="35"/>
      <c r="S70" s="36">
        <f>L70/$L$7*100</f>
        <v>80.0501253132832</v>
      </c>
      <c r="T70" s="34"/>
      <c r="U70" s="37">
        <f>SUM(N70:S70)/3</f>
        <v>74.89843345383188</v>
      </c>
      <c r="V70"/>
      <c r="W70"/>
      <c r="Y70" s="53"/>
      <c r="Z70" s="9"/>
    </row>
    <row r="71" spans="1:26" s="47" customFormat="1" ht="14.25">
      <c r="A71" s="27">
        <v>64</v>
      </c>
      <c r="B71" s="28" t="s">
        <v>114</v>
      </c>
      <c r="C71" s="29" t="s">
        <v>21</v>
      </c>
      <c r="D71" s="29" t="s">
        <v>115</v>
      </c>
      <c r="E71" s="29" t="s">
        <v>116</v>
      </c>
      <c r="F71" s="30">
        <f>COUNT(G71:M71)</f>
        <v>3</v>
      </c>
      <c r="G71" s="30"/>
      <c r="H71" s="31">
        <v>1358</v>
      </c>
      <c r="I71" s="32"/>
      <c r="J71" s="31">
        <v>1519</v>
      </c>
      <c r="K71" s="31">
        <v>1293</v>
      </c>
      <c r="L71" s="30"/>
      <c r="M71" s="30"/>
      <c r="N71" s="35"/>
      <c r="O71" s="34">
        <f>H71/$H$7*100</f>
        <v>73.88465723612623</v>
      </c>
      <c r="P71" s="35"/>
      <c r="Q71" s="34">
        <f>J71/$J$7*100</f>
        <v>74.64373464373463</v>
      </c>
      <c r="R71" s="34">
        <f>K71/$K$7*100</f>
        <v>74.22502870264064</v>
      </c>
      <c r="S71" s="34"/>
      <c r="T71" s="34"/>
      <c r="U71" s="37">
        <f>SUM(N71:S71)/3</f>
        <v>74.25114019416716</v>
      </c>
      <c r="V71"/>
      <c r="W71"/>
      <c r="X71" s="1"/>
      <c r="Y71" s="53"/>
      <c r="Z71" s="9"/>
    </row>
    <row r="72" spans="1:24" ht="14.25">
      <c r="A72" s="27">
        <v>65</v>
      </c>
      <c r="B72" s="28" t="s">
        <v>117</v>
      </c>
      <c r="C72" s="29" t="s">
        <v>118</v>
      </c>
      <c r="D72" s="29" t="s">
        <v>108</v>
      </c>
      <c r="E72" s="29" t="s">
        <v>64</v>
      </c>
      <c r="F72" s="30">
        <f>COUNT(G72:M72)</f>
        <v>3</v>
      </c>
      <c r="G72" s="52"/>
      <c r="H72" s="29"/>
      <c r="I72" s="31">
        <v>1359</v>
      </c>
      <c r="J72" s="31">
        <v>1369</v>
      </c>
      <c r="K72" s="32"/>
      <c r="L72" s="33">
        <v>1667</v>
      </c>
      <c r="M72" s="32"/>
      <c r="N72" s="35"/>
      <c r="O72" s="35"/>
      <c r="P72" s="34">
        <f>I72/$I$7*100</f>
        <v>67.41071428571429</v>
      </c>
      <c r="Q72" s="34">
        <f>J72/$J$7*100</f>
        <v>67.27272727272727</v>
      </c>
      <c r="R72" s="35"/>
      <c r="S72" s="36">
        <f>L72/$L$7*100</f>
        <v>83.55889724310777</v>
      </c>
      <c r="T72" s="34"/>
      <c r="U72" s="37">
        <f>SUM(N72:S72)/3</f>
        <v>72.7474462671831</v>
      </c>
      <c r="X72" s="47"/>
    </row>
    <row r="73" spans="1:21" ht="14.25">
      <c r="A73" s="27">
        <v>66</v>
      </c>
      <c r="B73" s="28" t="s">
        <v>119</v>
      </c>
      <c r="C73" s="29" t="s">
        <v>46</v>
      </c>
      <c r="D73" s="29" t="s">
        <v>60</v>
      </c>
      <c r="E73" s="29" t="s">
        <v>88</v>
      </c>
      <c r="F73" s="30">
        <f>COUNT(G73:M73)</f>
        <v>3</v>
      </c>
      <c r="G73" s="30"/>
      <c r="H73" s="30"/>
      <c r="I73" s="31">
        <v>1346</v>
      </c>
      <c r="J73" s="31">
        <v>1473</v>
      </c>
      <c r="K73" s="30"/>
      <c r="L73" s="33">
        <v>1571</v>
      </c>
      <c r="M73" s="30"/>
      <c r="N73" s="35"/>
      <c r="O73" s="35"/>
      <c r="P73" s="34">
        <f>I73/$I$7*100</f>
        <v>66.76587301587301</v>
      </c>
      <c r="Q73" s="34">
        <f>J73/$J$7*100</f>
        <v>72.38329238329239</v>
      </c>
      <c r="R73" s="35"/>
      <c r="S73" s="36">
        <f>L73/$L$7*100</f>
        <v>78.7468671679198</v>
      </c>
      <c r="T73" s="34"/>
      <c r="U73" s="37">
        <f>SUM(N73:S73)/3</f>
        <v>72.63201085569507</v>
      </c>
    </row>
    <row r="74" spans="1:21" ht="14.25">
      <c r="A74" s="27">
        <v>67</v>
      </c>
      <c r="B74" s="28" t="s">
        <v>120</v>
      </c>
      <c r="C74" s="29" t="s">
        <v>25</v>
      </c>
      <c r="D74" s="29" t="s">
        <v>115</v>
      </c>
      <c r="E74" s="29" t="s">
        <v>36</v>
      </c>
      <c r="F74" s="30">
        <f>COUNT(G74:M74)</f>
        <v>3</v>
      </c>
      <c r="G74" s="30"/>
      <c r="H74" s="30"/>
      <c r="I74" s="31">
        <v>1250</v>
      </c>
      <c r="J74" s="32"/>
      <c r="K74" s="31">
        <v>1304</v>
      </c>
      <c r="L74" s="33">
        <v>1559</v>
      </c>
      <c r="M74" s="30"/>
      <c r="N74" s="35"/>
      <c r="O74" s="35"/>
      <c r="P74" s="34">
        <f>I74/$I$7*100</f>
        <v>62.00396825396825</v>
      </c>
      <c r="Q74" s="35"/>
      <c r="R74" s="34">
        <f>K74/$K$7*100</f>
        <v>74.8564867967853</v>
      </c>
      <c r="S74" s="36">
        <f>L74/$L$7*100</f>
        <v>78.1453634085213</v>
      </c>
      <c r="T74" s="34"/>
      <c r="U74" s="37">
        <f>SUM(N74:S74)/3</f>
        <v>71.66860615309162</v>
      </c>
    </row>
    <row r="75" spans="1:26" s="49" customFormat="1" ht="14.25">
      <c r="A75" s="27">
        <v>68</v>
      </c>
      <c r="B75" s="50" t="s">
        <v>121</v>
      </c>
      <c r="C75" s="43" t="s">
        <v>25</v>
      </c>
      <c r="D75" s="43" t="s">
        <v>108</v>
      </c>
      <c r="E75" s="43" t="s">
        <v>36</v>
      </c>
      <c r="F75" s="30">
        <f>COUNT(G75:M75)</f>
        <v>4</v>
      </c>
      <c r="G75" s="54"/>
      <c r="H75" s="31">
        <v>1239</v>
      </c>
      <c r="I75" s="31">
        <v>1332</v>
      </c>
      <c r="J75" s="32"/>
      <c r="K75" s="31">
        <v>1239</v>
      </c>
      <c r="L75" s="33">
        <v>1505</v>
      </c>
      <c r="M75" s="32"/>
      <c r="N75" s="44"/>
      <c r="O75" s="34">
        <f>H75/$H$7*100</f>
        <v>67.41022850924918</v>
      </c>
      <c r="P75" s="34">
        <f>I75/$I$7*100</f>
        <v>66.07142857142857</v>
      </c>
      <c r="Q75" s="44"/>
      <c r="R75" s="34">
        <f>K75/$K$7*100</f>
        <v>71.12514351320321</v>
      </c>
      <c r="S75" s="45">
        <f>L75/$L$7*100</f>
        <v>75.43859649122807</v>
      </c>
      <c r="T75" s="34"/>
      <c r="U75" s="37">
        <f>(SUM(N75:S75)-Y75)/3</f>
        <v>71.32465617122682</v>
      </c>
      <c r="V75" s="46"/>
      <c r="W75" s="46"/>
      <c r="Y75" s="48">
        <f>SMALL(N75:S75,1)</f>
        <v>66.07142857142857</v>
      </c>
      <c r="Z75" s="4"/>
    </row>
    <row r="76" spans="1:21" ht="14.25">
      <c r="A76" s="27">
        <v>69</v>
      </c>
      <c r="B76" s="28" t="s">
        <v>122</v>
      </c>
      <c r="C76" s="29" t="s">
        <v>25</v>
      </c>
      <c r="D76" s="29" t="s">
        <v>92</v>
      </c>
      <c r="E76" s="29" t="s">
        <v>56</v>
      </c>
      <c r="F76" s="30">
        <f>COUNT(G76:M76)</f>
        <v>3</v>
      </c>
      <c r="G76" s="29">
        <v>1241</v>
      </c>
      <c r="H76" s="29"/>
      <c r="I76" s="29">
        <v>1433</v>
      </c>
      <c r="J76" s="31">
        <v>1581</v>
      </c>
      <c r="K76" s="32"/>
      <c r="L76" s="32"/>
      <c r="M76" s="32"/>
      <c r="N76" s="34">
        <f>G76/$G$7*100</f>
        <v>64.43406022845275</v>
      </c>
      <c r="O76" s="35"/>
      <c r="P76" s="34">
        <f>I76/$I$7*100</f>
        <v>71.08134920634922</v>
      </c>
      <c r="Q76" s="34">
        <f>J76/$J$7*100</f>
        <v>77.69041769041769</v>
      </c>
      <c r="R76" s="35"/>
      <c r="S76" s="34"/>
      <c r="T76" s="34"/>
      <c r="U76" s="37">
        <f>SUM(N76:S76)/3</f>
        <v>71.06860904173989</v>
      </c>
    </row>
    <row r="77" spans="1:26" s="49" customFormat="1" ht="14.25">
      <c r="A77" s="27">
        <v>70</v>
      </c>
      <c r="B77" s="50" t="s">
        <v>123</v>
      </c>
      <c r="C77" s="43" t="s">
        <v>46</v>
      </c>
      <c r="D77" s="43" t="s">
        <v>115</v>
      </c>
      <c r="E77" s="43" t="s">
        <v>44</v>
      </c>
      <c r="F77" s="30">
        <f>COUNT(G77:M77)</f>
        <v>4</v>
      </c>
      <c r="G77" s="43">
        <v>1202</v>
      </c>
      <c r="H77" s="43"/>
      <c r="I77" s="32"/>
      <c r="J77" s="31">
        <v>1333</v>
      </c>
      <c r="K77" s="31">
        <v>1213</v>
      </c>
      <c r="L77" s="33">
        <v>1517</v>
      </c>
      <c r="M77" s="32"/>
      <c r="N77" s="34">
        <f>G77/$G$7*100</f>
        <v>62.40913811007269</v>
      </c>
      <c r="O77" s="44"/>
      <c r="P77" s="44"/>
      <c r="Q77" s="34">
        <f>J77/$J$7*100</f>
        <v>65.5036855036855</v>
      </c>
      <c r="R77" s="34">
        <f>K77/$K$7*100</f>
        <v>69.63260619977038</v>
      </c>
      <c r="S77" s="45">
        <f>L77/$L$7*100</f>
        <v>76.04010025062657</v>
      </c>
      <c r="T77" s="34"/>
      <c r="U77" s="37">
        <f>(SUM(N77:S77)-Y77)/3</f>
        <v>70.39213065136082</v>
      </c>
      <c r="V77" s="46"/>
      <c r="W77" s="46"/>
      <c r="Y77" s="48">
        <f>SMALL(N77:S77,1)</f>
        <v>62.40913811007269</v>
      </c>
      <c r="Z77" s="4"/>
    </row>
    <row r="78" spans="1:26" s="49" customFormat="1" ht="14.25">
      <c r="A78" s="27">
        <v>71</v>
      </c>
      <c r="B78" s="50" t="s">
        <v>124</v>
      </c>
      <c r="C78" s="43" t="s">
        <v>25</v>
      </c>
      <c r="D78" s="43" t="s">
        <v>108</v>
      </c>
      <c r="E78" s="43" t="s">
        <v>44</v>
      </c>
      <c r="F78" s="30">
        <f>COUNT(G78:M78)</f>
        <v>4</v>
      </c>
      <c r="G78" s="43">
        <v>1119</v>
      </c>
      <c r="H78" s="43"/>
      <c r="I78" s="43">
        <v>1466</v>
      </c>
      <c r="J78" s="32"/>
      <c r="K78" s="31">
        <v>1193</v>
      </c>
      <c r="L78" s="33">
        <v>1368</v>
      </c>
      <c r="M78" s="32"/>
      <c r="N78" s="34">
        <f>G78/$G$7*100</f>
        <v>58.09968847352025</v>
      </c>
      <c r="O78" s="44"/>
      <c r="P78" s="34">
        <f>I78/$I$7*100</f>
        <v>72.71825396825396</v>
      </c>
      <c r="Q78" s="44"/>
      <c r="R78" s="34">
        <f>K78/$K$7*100</f>
        <v>68.4845005740528</v>
      </c>
      <c r="S78" s="45">
        <f>L78/$L$7*100</f>
        <v>68.57142857142857</v>
      </c>
      <c r="T78" s="34"/>
      <c r="U78" s="37">
        <f>(SUM(N78:S78)-Y78)/3</f>
        <v>69.92472770457844</v>
      </c>
      <c r="V78" s="46"/>
      <c r="W78" s="46"/>
      <c r="Y78" s="48">
        <f>SMALL(N78:S78,1)</f>
        <v>58.09968847352025</v>
      </c>
      <c r="Z78" s="4"/>
    </row>
    <row r="79" spans="1:24" ht="14.25">
      <c r="A79" s="27">
        <v>72</v>
      </c>
      <c r="B79" s="28" t="s">
        <v>125</v>
      </c>
      <c r="C79" s="29" t="s">
        <v>118</v>
      </c>
      <c r="D79" s="29" t="s">
        <v>126</v>
      </c>
      <c r="E79" s="29" t="s">
        <v>127</v>
      </c>
      <c r="F79" s="30">
        <f>COUNT(G79:M79)</f>
        <v>3</v>
      </c>
      <c r="G79" s="29">
        <v>1198</v>
      </c>
      <c r="H79" s="29"/>
      <c r="I79" s="29"/>
      <c r="J79" s="32"/>
      <c r="K79" s="31">
        <v>1128</v>
      </c>
      <c r="L79" s="33">
        <v>1573</v>
      </c>
      <c r="M79" s="32"/>
      <c r="N79" s="34">
        <f>G79/$G$7*100</f>
        <v>62.20145379023884</v>
      </c>
      <c r="O79" s="35"/>
      <c r="P79" s="35"/>
      <c r="Q79" s="35"/>
      <c r="R79" s="34">
        <f>K79/$K$7*100</f>
        <v>64.75315729047072</v>
      </c>
      <c r="S79" s="36">
        <f>L79/$L$7*100</f>
        <v>78.84711779448621</v>
      </c>
      <c r="T79" s="34"/>
      <c r="U79" s="37">
        <f>SUM(N79:S79)/3</f>
        <v>68.60057629173193</v>
      </c>
      <c r="X79" s="41"/>
    </row>
    <row r="80" spans="1:26" s="47" customFormat="1" ht="14.25">
      <c r="A80" s="27">
        <v>73</v>
      </c>
      <c r="B80" s="28" t="s">
        <v>128</v>
      </c>
      <c r="C80" s="29" t="s">
        <v>129</v>
      </c>
      <c r="D80" s="29" t="s">
        <v>108</v>
      </c>
      <c r="E80" s="29" t="s">
        <v>36</v>
      </c>
      <c r="F80" s="30">
        <f>COUNT(G80:M80)</f>
        <v>3</v>
      </c>
      <c r="G80" s="29">
        <v>1208</v>
      </c>
      <c r="H80" s="29">
        <v>1286</v>
      </c>
      <c r="I80" s="32">
        <v>1315</v>
      </c>
      <c r="J80" s="32"/>
      <c r="K80" s="32"/>
      <c r="L80" s="32"/>
      <c r="M80" s="32"/>
      <c r="N80" s="34">
        <f>G80/$G$7*100</f>
        <v>62.72066458982347</v>
      </c>
      <c r="O80" s="34">
        <f>H80/$H$7*100</f>
        <v>69.96735582154517</v>
      </c>
      <c r="P80" s="34">
        <f>I80/$I$7*100</f>
        <v>65.22817460317461</v>
      </c>
      <c r="Q80" s="35"/>
      <c r="R80" s="35"/>
      <c r="S80" s="34"/>
      <c r="T80" s="34"/>
      <c r="U80" s="37">
        <f>SUM(N80:S80)/3</f>
        <v>65.97206500484775</v>
      </c>
      <c r="V80"/>
      <c r="W80"/>
      <c r="Y80" s="53"/>
      <c r="Z80" s="9"/>
    </row>
    <row r="81" spans="1:26" s="49" customFormat="1" ht="14.25">
      <c r="A81" s="27">
        <v>74</v>
      </c>
      <c r="B81" s="50" t="s">
        <v>130</v>
      </c>
      <c r="C81" s="43" t="s">
        <v>46</v>
      </c>
      <c r="D81" s="43" t="s">
        <v>126</v>
      </c>
      <c r="E81" s="43" t="s">
        <v>32</v>
      </c>
      <c r="F81" s="30">
        <f>COUNT(G81:M81)</f>
        <v>5</v>
      </c>
      <c r="G81" s="30"/>
      <c r="H81" s="31">
        <v>1033</v>
      </c>
      <c r="I81" s="31">
        <v>1162</v>
      </c>
      <c r="J81" s="31">
        <v>1317</v>
      </c>
      <c r="K81" s="31">
        <v>1077</v>
      </c>
      <c r="L81" s="33">
        <v>1375</v>
      </c>
      <c r="M81" s="30"/>
      <c r="N81" s="44"/>
      <c r="O81" s="34">
        <f>H81/$H$7*100</f>
        <v>56.20239390642002</v>
      </c>
      <c r="P81" s="34">
        <f>I81/$I$7*100</f>
        <v>57.638888888888886</v>
      </c>
      <c r="Q81" s="34">
        <f>J81/$J$7*100</f>
        <v>64.71744471744472</v>
      </c>
      <c r="R81" s="34">
        <f>K81/$K$7*100</f>
        <v>61.82548794489093</v>
      </c>
      <c r="S81" s="45">
        <f>L81/$L$7*100</f>
        <v>68.92230576441104</v>
      </c>
      <c r="T81" s="34"/>
      <c r="U81" s="37">
        <f>(SUM(N81:S81)-Y81-Z81)/3</f>
        <v>65.15507947558224</v>
      </c>
      <c r="V81" s="46"/>
      <c r="W81" s="46"/>
      <c r="Y81" s="48">
        <f>SMALL(N81:S81,1)</f>
        <v>56.20239390642002</v>
      </c>
      <c r="Z81" s="48">
        <f>SMALL(N81:S81,2)</f>
        <v>57.638888888888886</v>
      </c>
    </row>
    <row r="82" spans="1:26" s="47" customFormat="1" ht="14.25">
      <c r="A82" s="27">
        <v>75</v>
      </c>
      <c r="B82" s="28" t="s">
        <v>131</v>
      </c>
      <c r="C82" s="29" t="s">
        <v>132</v>
      </c>
      <c r="D82" s="29" t="s">
        <v>126</v>
      </c>
      <c r="E82" s="29" t="s">
        <v>133</v>
      </c>
      <c r="F82" s="30">
        <f>COUNT(G82:M82)</f>
        <v>3</v>
      </c>
      <c r="G82" s="29">
        <v>1108</v>
      </c>
      <c r="H82" s="29"/>
      <c r="I82" s="31">
        <v>1122</v>
      </c>
      <c r="J82" s="32"/>
      <c r="K82" s="32"/>
      <c r="L82" s="33">
        <v>1634</v>
      </c>
      <c r="M82" s="32"/>
      <c r="N82" s="34">
        <f>G82/$G$7*100</f>
        <v>57.52855659397716</v>
      </c>
      <c r="O82" s="35"/>
      <c r="P82" s="34">
        <f>I82/$I$7*100</f>
        <v>55.654761904761905</v>
      </c>
      <c r="Q82" s="35"/>
      <c r="R82" s="35"/>
      <c r="S82" s="36">
        <f>L82/$L$7*100</f>
        <v>81.9047619047619</v>
      </c>
      <c r="T82" s="34"/>
      <c r="U82" s="37">
        <f>SUM(N82:S82)/3</f>
        <v>65.02936013450032</v>
      </c>
      <c r="V82"/>
      <c r="W82"/>
      <c r="X82" s="1"/>
      <c r="Y82" s="53"/>
      <c r="Z82" s="9"/>
    </row>
    <row r="83" spans="1:24" ht="14.25">
      <c r="A83" s="27">
        <v>76</v>
      </c>
      <c r="B83" s="42" t="s">
        <v>134</v>
      </c>
      <c r="C83" s="29" t="s">
        <v>132</v>
      </c>
      <c r="D83" s="29" t="s">
        <v>135</v>
      </c>
      <c r="E83" s="29" t="s">
        <v>36</v>
      </c>
      <c r="F83" s="30">
        <f>COUNT(G83:M83)</f>
        <v>3</v>
      </c>
      <c r="G83" s="29">
        <v>875</v>
      </c>
      <c r="H83" s="29"/>
      <c r="I83" s="31">
        <v>661</v>
      </c>
      <c r="J83" s="32"/>
      <c r="K83" s="31">
        <v>964</v>
      </c>
      <c r="L83" s="32"/>
      <c r="M83" s="32"/>
      <c r="N83" s="34">
        <f>G83/$G$7*100</f>
        <v>45.43094496365524</v>
      </c>
      <c r="O83" s="35"/>
      <c r="P83" s="34">
        <f>I83/$I$7*100</f>
        <v>32.78769841269841</v>
      </c>
      <c r="Q83" s="35"/>
      <c r="R83" s="34">
        <f>K83/$K$7*100</f>
        <v>55.33869115958668</v>
      </c>
      <c r="S83" s="34"/>
      <c r="T83" s="34"/>
      <c r="U83" s="37">
        <f>SUM(N83:S83)/3</f>
        <v>44.51911151198011</v>
      </c>
      <c r="X83" s="47"/>
    </row>
    <row r="84" spans="1:24" ht="13.5">
      <c r="A84" s="27">
        <v>77</v>
      </c>
      <c r="B84" s="28" t="s">
        <v>136</v>
      </c>
      <c r="C84" s="29" t="s">
        <v>21</v>
      </c>
      <c r="D84" s="29" t="s">
        <v>29</v>
      </c>
      <c r="E84" s="29" t="s">
        <v>137</v>
      </c>
      <c r="F84" s="30">
        <f>COUNT(G84:M84)</f>
        <v>1</v>
      </c>
      <c r="G84" s="32"/>
      <c r="H84" s="31">
        <v>1792</v>
      </c>
      <c r="I84" s="32"/>
      <c r="J84" s="32"/>
      <c r="K84" s="32"/>
      <c r="L84" s="32"/>
      <c r="M84" s="32"/>
      <c r="N84" s="35"/>
      <c r="O84" s="34">
        <f>H84/$H$7*100</f>
        <v>97.49727965179544</v>
      </c>
      <c r="P84" s="35"/>
      <c r="Q84" s="35"/>
      <c r="R84" s="35"/>
      <c r="S84" s="34"/>
      <c r="T84" s="34"/>
      <c r="U84" s="37">
        <f>SUM(N84:T84)/F84</f>
        <v>97.49727965179544</v>
      </c>
      <c r="X84" s="47"/>
    </row>
    <row r="85" spans="1:21" ht="13.5">
      <c r="A85" s="27">
        <v>78</v>
      </c>
      <c r="B85" s="28" t="s">
        <v>138</v>
      </c>
      <c r="C85" s="29" t="s">
        <v>21</v>
      </c>
      <c r="D85" s="29" t="s">
        <v>22</v>
      </c>
      <c r="E85" s="29" t="s">
        <v>32</v>
      </c>
      <c r="F85" s="30">
        <f>COUNT(G85:M85)</f>
        <v>2</v>
      </c>
      <c r="G85" s="29">
        <v>1845</v>
      </c>
      <c r="H85" s="29"/>
      <c r="I85" s="31">
        <v>1959</v>
      </c>
      <c r="J85" s="32"/>
      <c r="K85" s="32"/>
      <c r="L85" s="32"/>
      <c r="M85" s="32"/>
      <c r="N85" s="34">
        <f>G85/$G$7*100</f>
        <v>95.7943925233645</v>
      </c>
      <c r="O85" s="35"/>
      <c r="P85" s="34">
        <f>I85/$I$7*100</f>
        <v>97.17261904761905</v>
      </c>
      <c r="Q85" s="35"/>
      <c r="R85" s="35"/>
      <c r="S85" s="34"/>
      <c r="T85" s="34"/>
      <c r="U85" s="37">
        <f>SUM(N85:T85)/F85</f>
        <v>96.48350578549177</v>
      </c>
    </row>
    <row r="86" spans="1:21" ht="13.5">
      <c r="A86" s="27">
        <v>79</v>
      </c>
      <c r="B86" s="55" t="s">
        <v>139</v>
      </c>
      <c r="C86" s="56" t="s">
        <v>21</v>
      </c>
      <c r="D86" s="56" t="s">
        <v>52</v>
      </c>
      <c r="E86" s="56" t="s">
        <v>140</v>
      </c>
      <c r="F86" s="30">
        <f>COUNT(G86:M86)</f>
        <v>1</v>
      </c>
      <c r="G86" s="30"/>
      <c r="H86" s="30"/>
      <c r="I86" s="30"/>
      <c r="J86" s="30"/>
      <c r="K86" s="30"/>
      <c r="L86" s="33">
        <v>1922</v>
      </c>
      <c r="M86" s="57"/>
      <c r="N86" s="58"/>
      <c r="O86" s="58"/>
      <c r="P86" s="58"/>
      <c r="Q86" s="58"/>
      <c r="R86" s="36"/>
      <c r="S86" s="36">
        <f>L86/$L$7*100</f>
        <v>96.34085213032581</v>
      </c>
      <c r="T86" s="58"/>
      <c r="U86" s="37">
        <f>SUM(N86:T86)/F86</f>
        <v>96.34085213032581</v>
      </c>
    </row>
    <row r="87" spans="1:21" ht="13.5">
      <c r="A87" s="27">
        <v>80</v>
      </c>
      <c r="B87" s="28" t="s">
        <v>141</v>
      </c>
      <c r="C87" s="29" t="s">
        <v>21</v>
      </c>
      <c r="D87" s="29" t="s">
        <v>22</v>
      </c>
      <c r="E87" s="29" t="s">
        <v>44</v>
      </c>
      <c r="F87" s="30">
        <f>COUNT(G87:M87)</f>
        <v>1</v>
      </c>
      <c r="G87" s="57"/>
      <c r="H87" s="57"/>
      <c r="I87" s="59"/>
      <c r="J87" s="59"/>
      <c r="K87" s="31">
        <v>1641</v>
      </c>
      <c r="L87" s="57"/>
      <c r="M87" s="57"/>
      <c r="N87" s="35"/>
      <c r="O87" s="35"/>
      <c r="P87" s="35"/>
      <c r="Q87" s="35"/>
      <c r="R87" s="34">
        <f>K87/$K$7*100</f>
        <v>94.2020665901263</v>
      </c>
      <c r="S87" s="58"/>
      <c r="T87" s="58"/>
      <c r="U87" s="37">
        <f>SUM(N87:T87)/F87</f>
        <v>94.2020665901263</v>
      </c>
    </row>
    <row r="88" spans="1:24" ht="13.5">
      <c r="A88" s="27">
        <v>81</v>
      </c>
      <c r="B88" s="28" t="s">
        <v>142</v>
      </c>
      <c r="C88" s="29" t="s">
        <v>21</v>
      </c>
      <c r="D88" s="29" t="s">
        <v>143</v>
      </c>
      <c r="E88" s="29" t="s">
        <v>36</v>
      </c>
      <c r="F88" s="30">
        <f>COUNT(G88:M88)</f>
        <v>2</v>
      </c>
      <c r="G88" s="29">
        <v>1787</v>
      </c>
      <c r="H88" s="32"/>
      <c r="I88" s="32">
        <v>1923</v>
      </c>
      <c r="J88" s="32"/>
      <c r="K88" s="32"/>
      <c r="L88" s="32"/>
      <c r="M88" s="32"/>
      <c r="N88" s="34">
        <f>G88/$G$7*100</f>
        <v>92.78296988577362</v>
      </c>
      <c r="O88" s="35"/>
      <c r="P88" s="34">
        <f>I88/$I$7*100</f>
        <v>95.38690476190477</v>
      </c>
      <c r="Q88" s="35"/>
      <c r="R88" s="35"/>
      <c r="S88" s="34"/>
      <c r="T88" s="34"/>
      <c r="U88" s="37">
        <f>SUM(N88:T88)/F88</f>
        <v>94.0849373238392</v>
      </c>
      <c r="X88" s="41"/>
    </row>
    <row r="89" spans="1:21" ht="13.5">
      <c r="A89" s="27">
        <v>82</v>
      </c>
      <c r="B89" s="28" t="s">
        <v>144</v>
      </c>
      <c r="C89" s="29" t="s">
        <v>25</v>
      </c>
      <c r="D89" s="29" t="s">
        <v>38</v>
      </c>
      <c r="E89" s="29" t="s">
        <v>145</v>
      </c>
      <c r="F89" s="30">
        <f>COUNT(G89:M89)</f>
        <v>1</v>
      </c>
      <c r="G89" s="30"/>
      <c r="H89" s="30"/>
      <c r="I89" s="31">
        <v>1881</v>
      </c>
      <c r="J89" s="32"/>
      <c r="K89" s="30"/>
      <c r="L89" s="30"/>
      <c r="M89" s="30"/>
      <c r="N89" s="35"/>
      <c r="O89" s="35"/>
      <c r="P89" s="34">
        <f>I89/$I$7*100</f>
        <v>93.30357142857143</v>
      </c>
      <c r="Q89" s="35"/>
      <c r="R89" s="35"/>
      <c r="S89" s="34"/>
      <c r="T89" s="34"/>
      <c r="U89" s="37">
        <f>SUM(N89:T89)/F89</f>
        <v>93.30357142857143</v>
      </c>
    </row>
    <row r="90" spans="1:21" ht="13.5">
      <c r="A90" s="27">
        <v>83</v>
      </c>
      <c r="B90" s="55" t="s">
        <v>146</v>
      </c>
      <c r="C90" s="56" t="s">
        <v>25</v>
      </c>
      <c r="D90" s="56" t="s">
        <v>22</v>
      </c>
      <c r="E90" s="56" t="s">
        <v>56</v>
      </c>
      <c r="F90" s="30">
        <f>COUNT(G90:M90)</f>
        <v>1</v>
      </c>
      <c r="G90" s="57"/>
      <c r="H90" s="57"/>
      <c r="I90" s="59"/>
      <c r="J90" s="59"/>
      <c r="K90" s="57"/>
      <c r="L90" s="33">
        <v>1854</v>
      </c>
      <c r="M90" s="57"/>
      <c r="N90" s="58"/>
      <c r="O90" s="58"/>
      <c r="P90" s="58"/>
      <c r="Q90" s="58"/>
      <c r="R90" s="58"/>
      <c r="S90" s="36">
        <f>L90/$L$7*100</f>
        <v>92.93233082706766</v>
      </c>
      <c r="T90" s="58"/>
      <c r="U90" s="37">
        <f>SUM(N90:T90)/F90</f>
        <v>92.93233082706766</v>
      </c>
    </row>
    <row r="91" spans="1:24" ht="13.5">
      <c r="A91" s="27">
        <v>84</v>
      </c>
      <c r="B91" s="28" t="s">
        <v>147</v>
      </c>
      <c r="C91" s="29" t="s">
        <v>21</v>
      </c>
      <c r="D91" s="29" t="s">
        <v>29</v>
      </c>
      <c r="E91" s="29" t="s">
        <v>32</v>
      </c>
      <c r="F91" s="30">
        <f>COUNT(G91:M91)</f>
        <v>1</v>
      </c>
      <c r="G91" s="32"/>
      <c r="H91" s="29"/>
      <c r="I91" s="31">
        <v>1855</v>
      </c>
      <c r="J91" s="32"/>
      <c r="K91" s="32"/>
      <c r="L91" s="32"/>
      <c r="M91" s="32"/>
      <c r="N91" s="35"/>
      <c r="O91" s="35"/>
      <c r="P91" s="34">
        <f>I91/$I$7*100</f>
        <v>92.01388888888889</v>
      </c>
      <c r="Q91" s="35"/>
      <c r="R91" s="35"/>
      <c r="S91" s="34"/>
      <c r="T91" s="34"/>
      <c r="U91" s="37">
        <f>SUM(N91:T91)/F91</f>
        <v>92.01388888888889</v>
      </c>
      <c r="X91" s="47"/>
    </row>
    <row r="92" spans="1:21" ht="13.5">
      <c r="A92" s="27">
        <v>85</v>
      </c>
      <c r="B92" s="55" t="s">
        <v>148</v>
      </c>
      <c r="C92" s="56" t="s">
        <v>25</v>
      </c>
      <c r="D92" s="56" t="s">
        <v>31</v>
      </c>
      <c r="E92" s="56" t="s">
        <v>56</v>
      </c>
      <c r="F92" s="30">
        <f>COUNT(G92:M92)</f>
        <v>1</v>
      </c>
      <c r="G92" s="57"/>
      <c r="H92" s="57"/>
      <c r="I92" s="59"/>
      <c r="J92" s="59"/>
      <c r="K92" s="57"/>
      <c r="L92" s="33">
        <v>1825</v>
      </c>
      <c r="M92" s="57"/>
      <c r="N92" s="58"/>
      <c r="O92" s="58"/>
      <c r="P92" s="58"/>
      <c r="Q92" s="58"/>
      <c r="R92" s="58"/>
      <c r="S92" s="36">
        <f>L92/$L$7*100</f>
        <v>91.47869674185463</v>
      </c>
      <c r="T92" s="58"/>
      <c r="U92" s="37">
        <f>SUM(N92:T92)/F92</f>
        <v>91.47869674185463</v>
      </c>
    </row>
    <row r="93" spans="1:24" ht="13.5">
      <c r="A93" s="27">
        <v>86</v>
      </c>
      <c r="B93" s="28" t="s">
        <v>149</v>
      </c>
      <c r="C93" s="29" t="s">
        <v>25</v>
      </c>
      <c r="D93" s="29" t="s">
        <v>29</v>
      </c>
      <c r="E93" s="29" t="s">
        <v>44</v>
      </c>
      <c r="F93" s="30">
        <f>COUNT(G93:M93)</f>
        <v>2</v>
      </c>
      <c r="G93" s="29">
        <v>1673</v>
      </c>
      <c r="H93" s="29"/>
      <c r="I93" s="31">
        <v>1928</v>
      </c>
      <c r="J93" s="32"/>
      <c r="K93" s="32"/>
      <c r="L93" s="32"/>
      <c r="M93" s="32"/>
      <c r="N93" s="34">
        <f>G93/$G$7*100</f>
        <v>86.86396677050882</v>
      </c>
      <c r="O93" s="35"/>
      <c r="P93" s="34">
        <f>I93/$I$7*100</f>
        <v>95.63492063492063</v>
      </c>
      <c r="Q93" s="35"/>
      <c r="R93" s="35"/>
      <c r="S93" s="34"/>
      <c r="T93" s="34"/>
      <c r="U93" s="37">
        <f>SUM(N93:T93)/F93</f>
        <v>91.24944370271473</v>
      </c>
      <c r="X93" s="47"/>
    </row>
    <row r="94" spans="1:21" ht="13.5">
      <c r="A94" s="27">
        <v>87</v>
      </c>
      <c r="B94" s="28" t="s">
        <v>150</v>
      </c>
      <c r="C94" s="29" t="s">
        <v>25</v>
      </c>
      <c r="D94" s="29" t="s">
        <v>52</v>
      </c>
      <c r="E94" s="29" t="s">
        <v>111</v>
      </c>
      <c r="F94" s="30">
        <f>COUNT(G94:M94)</f>
        <v>2</v>
      </c>
      <c r="G94" s="29">
        <v>1705</v>
      </c>
      <c r="H94" s="29"/>
      <c r="I94" s="29"/>
      <c r="J94" s="32"/>
      <c r="K94" s="32"/>
      <c r="L94" s="33">
        <v>1828</v>
      </c>
      <c r="M94" s="32"/>
      <c r="N94" s="34">
        <f>G94/$G$7*100</f>
        <v>88.52544132917964</v>
      </c>
      <c r="O94" s="35"/>
      <c r="P94" s="35"/>
      <c r="Q94" s="35"/>
      <c r="R94" s="35"/>
      <c r="S94" s="36">
        <f>L94/$L$7*100</f>
        <v>91.62907268170426</v>
      </c>
      <c r="T94" s="34"/>
      <c r="U94" s="37">
        <f>SUM(N94:T94)/F94</f>
        <v>90.07725700544195</v>
      </c>
    </row>
    <row r="95" spans="1:21" ht="13.5">
      <c r="A95" s="27">
        <v>88</v>
      </c>
      <c r="B95" s="55" t="s">
        <v>151</v>
      </c>
      <c r="C95" s="56" t="s">
        <v>21</v>
      </c>
      <c r="D95" s="56">
        <v>7</v>
      </c>
      <c r="E95" s="56" t="s">
        <v>44</v>
      </c>
      <c r="F95" s="30">
        <f>COUNT(G95:M95)</f>
        <v>1</v>
      </c>
      <c r="G95" s="57"/>
      <c r="H95" s="57"/>
      <c r="I95" s="59"/>
      <c r="J95" s="59"/>
      <c r="K95" s="57"/>
      <c r="L95" s="33">
        <v>1797</v>
      </c>
      <c r="M95" s="57"/>
      <c r="N95" s="58"/>
      <c r="O95" s="58"/>
      <c r="P95" s="58"/>
      <c r="Q95" s="58"/>
      <c r="R95" s="58"/>
      <c r="S95" s="36">
        <f>L95/$L$7*100</f>
        <v>90.07518796992481</v>
      </c>
      <c r="T95" s="58"/>
      <c r="U95" s="37">
        <f>SUM(N95:T95)/F95</f>
        <v>90.07518796992481</v>
      </c>
    </row>
    <row r="96" spans="1:21" ht="13.5">
      <c r="A96" s="27">
        <v>89</v>
      </c>
      <c r="B96" s="28" t="s">
        <v>152</v>
      </c>
      <c r="C96" s="29" t="s">
        <v>153</v>
      </c>
      <c r="D96" s="29" t="s">
        <v>26</v>
      </c>
      <c r="E96" s="29" t="s">
        <v>44</v>
      </c>
      <c r="F96" s="30">
        <f>COUNT(G96:M96)</f>
        <v>1</v>
      </c>
      <c r="G96" s="57"/>
      <c r="H96" s="57"/>
      <c r="I96" s="59"/>
      <c r="J96" s="59"/>
      <c r="K96" s="31">
        <v>1568</v>
      </c>
      <c r="L96" s="57"/>
      <c r="M96" s="57"/>
      <c r="N96" s="35"/>
      <c r="O96" s="35"/>
      <c r="P96" s="35"/>
      <c r="Q96" s="35"/>
      <c r="R96" s="34">
        <f>K96/$K$7*100</f>
        <v>90.01148105625718</v>
      </c>
      <c r="S96" s="58"/>
      <c r="T96" s="58"/>
      <c r="U96" s="37">
        <f>SUM(N96:T96)/F96</f>
        <v>90.01148105625718</v>
      </c>
    </row>
    <row r="97" spans="1:21" ht="13.5">
      <c r="A97" s="27">
        <v>90</v>
      </c>
      <c r="B97" s="28" t="s">
        <v>154</v>
      </c>
      <c r="C97" s="29" t="s">
        <v>25</v>
      </c>
      <c r="D97" s="29" t="s">
        <v>34</v>
      </c>
      <c r="E97" s="29" t="s">
        <v>48</v>
      </c>
      <c r="F97" s="30">
        <f>COUNT(G97:M97)</f>
        <v>2</v>
      </c>
      <c r="G97" s="32"/>
      <c r="H97" s="31">
        <v>1694</v>
      </c>
      <c r="I97" s="31">
        <v>1763</v>
      </c>
      <c r="J97" s="32"/>
      <c r="K97" s="32"/>
      <c r="L97" s="32"/>
      <c r="M97" s="32"/>
      <c r="N97" s="35"/>
      <c r="O97" s="34">
        <f>H97/$H$7*100</f>
        <v>92.16539717083788</v>
      </c>
      <c r="P97" s="34">
        <f>I97/$I$7*100</f>
        <v>87.45039682539682</v>
      </c>
      <c r="Q97" s="35"/>
      <c r="R97" s="35"/>
      <c r="S97" s="34"/>
      <c r="T97" s="34"/>
      <c r="U97" s="37">
        <f>SUM(N97:T97)/F97</f>
        <v>89.80789699811734</v>
      </c>
    </row>
    <row r="98" spans="1:21" ht="13.5">
      <c r="A98" s="27">
        <v>91</v>
      </c>
      <c r="B98" s="28" t="s">
        <v>155</v>
      </c>
      <c r="C98" s="29" t="s">
        <v>21</v>
      </c>
      <c r="D98" s="29" t="s">
        <v>38</v>
      </c>
      <c r="E98" s="29" t="s">
        <v>36</v>
      </c>
      <c r="F98" s="30">
        <f>COUNT(G98:M98)</f>
        <v>2</v>
      </c>
      <c r="G98" s="30"/>
      <c r="H98" s="30"/>
      <c r="I98" s="31">
        <v>1731</v>
      </c>
      <c r="J98" s="32"/>
      <c r="K98" s="30"/>
      <c r="L98" s="33">
        <v>1857</v>
      </c>
      <c r="M98" s="30"/>
      <c r="N98" s="35"/>
      <c r="O98" s="35"/>
      <c r="P98" s="34">
        <f>I98/$I$7*100</f>
        <v>85.86309523809523</v>
      </c>
      <c r="Q98" s="35"/>
      <c r="R98" s="35"/>
      <c r="S98" s="36">
        <f>L98/$L$7*100</f>
        <v>93.08270676691728</v>
      </c>
      <c r="T98" s="34"/>
      <c r="U98" s="37">
        <f>SUM(N98:S98)/F98</f>
        <v>89.47290100250626</v>
      </c>
    </row>
    <row r="99" spans="1:21" ht="13.5">
      <c r="A99" s="27">
        <v>92</v>
      </c>
      <c r="B99" s="55" t="s">
        <v>156</v>
      </c>
      <c r="C99" s="56" t="s">
        <v>46</v>
      </c>
      <c r="D99" s="56" t="s">
        <v>78</v>
      </c>
      <c r="E99" s="56" t="s">
        <v>44</v>
      </c>
      <c r="F99" s="30">
        <f>COUNT(G99:M99)</f>
        <v>1</v>
      </c>
      <c r="G99" s="57"/>
      <c r="H99" s="57"/>
      <c r="I99" s="59"/>
      <c r="J99" s="59"/>
      <c r="K99" s="57"/>
      <c r="L99" s="33">
        <v>1766</v>
      </c>
      <c r="M99" s="57"/>
      <c r="N99" s="58"/>
      <c r="O99" s="58"/>
      <c r="P99" s="58"/>
      <c r="Q99" s="58"/>
      <c r="R99" s="58"/>
      <c r="S99" s="36">
        <f>L99/$L$7*100</f>
        <v>88.52130325814537</v>
      </c>
      <c r="T99" s="58"/>
      <c r="U99" s="37">
        <f>SUM(N99:T99)/F99</f>
        <v>88.52130325814537</v>
      </c>
    </row>
    <row r="100" spans="1:26" s="47" customFormat="1" ht="13.5">
      <c r="A100" s="27">
        <v>93</v>
      </c>
      <c r="B100" s="28" t="s">
        <v>157</v>
      </c>
      <c r="C100" s="29" t="s">
        <v>21</v>
      </c>
      <c r="D100" s="29" t="s">
        <v>38</v>
      </c>
      <c r="E100" s="29" t="s">
        <v>32</v>
      </c>
      <c r="F100" s="30">
        <f>COUNT(G100:M100)</f>
        <v>2</v>
      </c>
      <c r="G100" s="52"/>
      <c r="H100" s="29"/>
      <c r="I100" s="31">
        <v>1713</v>
      </c>
      <c r="J100" s="32"/>
      <c r="K100" s="32"/>
      <c r="L100" s="33">
        <v>1836</v>
      </c>
      <c r="M100" s="32"/>
      <c r="N100" s="35"/>
      <c r="O100" s="35"/>
      <c r="P100" s="34">
        <f>I100/$I$7*100</f>
        <v>84.97023809523809</v>
      </c>
      <c r="Q100" s="35"/>
      <c r="R100" s="35"/>
      <c r="S100" s="36">
        <f>L100/$L$7*100</f>
        <v>92.03007518796993</v>
      </c>
      <c r="T100" s="34"/>
      <c r="U100" s="37">
        <f>SUM(N100:T100)/F100</f>
        <v>88.50015664160401</v>
      </c>
      <c r="V100"/>
      <c r="W100"/>
      <c r="Y100" s="53"/>
      <c r="Z100" s="9"/>
    </row>
    <row r="101" spans="1:21" ht="13.5">
      <c r="A101" s="27">
        <v>94</v>
      </c>
      <c r="B101" s="55" t="s">
        <v>158</v>
      </c>
      <c r="C101" s="56" t="s">
        <v>25</v>
      </c>
      <c r="D101" s="56" t="s">
        <v>47</v>
      </c>
      <c r="E101" s="56" t="s">
        <v>32</v>
      </c>
      <c r="F101" s="30">
        <f>COUNT(G101:M101)</f>
        <v>1</v>
      </c>
      <c r="G101" s="57"/>
      <c r="H101" s="57"/>
      <c r="I101" s="59"/>
      <c r="J101" s="59"/>
      <c r="K101" s="57"/>
      <c r="L101" s="33">
        <v>1763</v>
      </c>
      <c r="M101" s="57"/>
      <c r="N101" s="58"/>
      <c r="O101" s="58"/>
      <c r="P101" s="58"/>
      <c r="Q101" s="58"/>
      <c r="R101" s="58"/>
      <c r="S101" s="36">
        <f>L101/$L$7*100</f>
        <v>88.37092731829574</v>
      </c>
      <c r="T101" s="58"/>
      <c r="U101" s="37">
        <f>SUM(N101:T101)/F101</f>
        <v>88.37092731829574</v>
      </c>
    </row>
    <row r="102" spans="1:21" ht="13.5">
      <c r="A102" s="27">
        <v>95</v>
      </c>
      <c r="B102" s="28" t="s">
        <v>159</v>
      </c>
      <c r="C102" s="29" t="s">
        <v>21</v>
      </c>
      <c r="D102" s="29" t="s">
        <v>26</v>
      </c>
      <c r="E102" s="29" t="s">
        <v>160</v>
      </c>
      <c r="F102" s="30">
        <f>COUNT(G102:M102)</f>
        <v>1</v>
      </c>
      <c r="G102" s="57"/>
      <c r="H102" s="57"/>
      <c r="I102" s="59"/>
      <c r="J102" s="59"/>
      <c r="K102" s="31">
        <v>1539</v>
      </c>
      <c r="L102" s="57"/>
      <c r="M102" s="57"/>
      <c r="N102" s="35"/>
      <c r="O102" s="35"/>
      <c r="P102" s="35"/>
      <c r="Q102" s="35"/>
      <c r="R102" s="34">
        <f>K102/$K$7*100</f>
        <v>88.3467278989667</v>
      </c>
      <c r="S102" s="58"/>
      <c r="T102" s="58"/>
      <c r="U102" s="37">
        <f>SUM(N102:T102)/F102</f>
        <v>88.3467278989667</v>
      </c>
    </row>
    <row r="103" spans="1:21" ht="13.5">
      <c r="A103" s="27">
        <v>96</v>
      </c>
      <c r="B103" s="28" t="s">
        <v>161</v>
      </c>
      <c r="C103" s="29" t="s">
        <v>46</v>
      </c>
      <c r="D103" s="29" t="s">
        <v>52</v>
      </c>
      <c r="E103" s="29" t="s">
        <v>40</v>
      </c>
      <c r="F103" s="30">
        <f>COUNT(G103:M103)</f>
        <v>2</v>
      </c>
      <c r="G103" s="57"/>
      <c r="H103" s="57"/>
      <c r="I103" s="59"/>
      <c r="J103" s="31">
        <v>1720</v>
      </c>
      <c r="K103" s="57"/>
      <c r="L103" s="33">
        <v>1836</v>
      </c>
      <c r="M103" s="57"/>
      <c r="N103" s="35"/>
      <c r="O103" s="35"/>
      <c r="P103" s="35"/>
      <c r="Q103" s="34">
        <f>J103/$J$7*100</f>
        <v>84.52088452088452</v>
      </c>
      <c r="R103" s="35"/>
      <c r="S103" s="36">
        <f>L103/$L$7*100</f>
        <v>92.03007518796993</v>
      </c>
      <c r="T103" s="58"/>
      <c r="U103" s="37">
        <f>SUM(N103:T103)/F103</f>
        <v>88.27547985442723</v>
      </c>
    </row>
    <row r="104" spans="1:21" ht="13.5">
      <c r="A104" s="27">
        <v>97</v>
      </c>
      <c r="B104" s="55" t="s">
        <v>162</v>
      </c>
      <c r="C104" s="56" t="s">
        <v>25</v>
      </c>
      <c r="D104" s="56" t="s">
        <v>31</v>
      </c>
      <c r="E104" s="56" t="s">
        <v>42</v>
      </c>
      <c r="F104" s="30">
        <f>COUNT(G104:M104)</f>
        <v>1</v>
      </c>
      <c r="G104" s="57"/>
      <c r="H104" s="57"/>
      <c r="I104" s="59"/>
      <c r="J104" s="59"/>
      <c r="K104" s="57"/>
      <c r="L104" s="33">
        <v>1752</v>
      </c>
      <c r="M104" s="57"/>
      <c r="N104" s="58"/>
      <c r="O104" s="58"/>
      <c r="P104" s="58"/>
      <c r="Q104" s="58"/>
      <c r="R104" s="58"/>
      <c r="S104" s="36">
        <f>L104/$L$7*100</f>
        <v>87.81954887218045</v>
      </c>
      <c r="T104" s="58"/>
      <c r="U104" s="37">
        <f>SUM(N104:T104)/F104</f>
        <v>87.81954887218045</v>
      </c>
    </row>
    <row r="105" spans="1:21" ht="13.5">
      <c r="A105" s="27">
        <v>98</v>
      </c>
      <c r="B105" s="55" t="s">
        <v>163</v>
      </c>
      <c r="C105" s="56" t="s">
        <v>46</v>
      </c>
      <c r="D105" s="56" t="s">
        <v>87</v>
      </c>
      <c r="E105" s="56" t="s">
        <v>66</v>
      </c>
      <c r="F105" s="30">
        <f>COUNT(G105:M105)</f>
        <v>1</v>
      </c>
      <c r="G105" s="57"/>
      <c r="H105" s="57"/>
      <c r="I105" s="59"/>
      <c r="J105" s="59"/>
      <c r="K105" s="57"/>
      <c r="L105" s="33">
        <v>1750</v>
      </c>
      <c r="M105" s="57"/>
      <c r="N105" s="58"/>
      <c r="O105" s="58"/>
      <c r="P105" s="58"/>
      <c r="Q105" s="58"/>
      <c r="R105" s="58"/>
      <c r="S105" s="36">
        <f>L105/$L$7*100</f>
        <v>87.71929824561403</v>
      </c>
      <c r="T105" s="58"/>
      <c r="U105" s="37">
        <f>SUM(N105:T105)/F105</f>
        <v>87.71929824561403</v>
      </c>
    </row>
    <row r="106" spans="1:21" ht="13.5">
      <c r="A106" s="27">
        <v>99</v>
      </c>
      <c r="B106" s="55" t="s">
        <v>164</v>
      </c>
      <c r="C106" s="56" t="s">
        <v>21</v>
      </c>
      <c r="D106" s="56">
        <v>7</v>
      </c>
      <c r="E106" s="56" t="s">
        <v>42</v>
      </c>
      <c r="F106" s="30">
        <f>COUNT(G106:M106)</f>
        <v>1</v>
      </c>
      <c r="G106" s="57"/>
      <c r="H106" s="57"/>
      <c r="I106" s="59"/>
      <c r="J106" s="59"/>
      <c r="K106" s="57"/>
      <c r="L106" s="33">
        <v>1736</v>
      </c>
      <c r="M106" s="57"/>
      <c r="N106" s="58"/>
      <c r="O106" s="58"/>
      <c r="P106" s="58"/>
      <c r="Q106" s="58"/>
      <c r="R106" s="58"/>
      <c r="S106" s="36">
        <f>L106/$L$7*100</f>
        <v>87.01754385964912</v>
      </c>
      <c r="T106" s="58"/>
      <c r="U106" s="37">
        <f>SUM(N106:T106)/F106</f>
        <v>87.01754385964912</v>
      </c>
    </row>
    <row r="107" spans="1:21" ht="13.5">
      <c r="A107" s="27">
        <v>100</v>
      </c>
      <c r="B107" s="28" t="s">
        <v>165</v>
      </c>
      <c r="C107" s="29" t="s">
        <v>25</v>
      </c>
      <c r="D107" s="29" t="s">
        <v>34</v>
      </c>
      <c r="E107" s="29" t="s">
        <v>166</v>
      </c>
      <c r="F107" s="30">
        <f>COUNT(G107:M107)</f>
        <v>1</v>
      </c>
      <c r="G107" s="57"/>
      <c r="H107" s="57"/>
      <c r="I107" s="59"/>
      <c r="J107" s="59"/>
      <c r="K107" s="31">
        <v>1514</v>
      </c>
      <c r="L107" s="57"/>
      <c r="M107" s="57"/>
      <c r="N107" s="35"/>
      <c r="O107" s="35"/>
      <c r="P107" s="35"/>
      <c r="Q107" s="35"/>
      <c r="R107" s="34">
        <f>K107/$K$7*100</f>
        <v>86.91159586681975</v>
      </c>
      <c r="S107" s="58"/>
      <c r="T107" s="58"/>
      <c r="U107" s="37">
        <f>SUM(N107:T107)/F107</f>
        <v>86.91159586681975</v>
      </c>
    </row>
    <row r="108" spans="1:26" s="47" customFormat="1" ht="13.5">
      <c r="A108" s="27">
        <v>101</v>
      </c>
      <c r="B108" s="28" t="s">
        <v>167</v>
      </c>
      <c r="C108" s="29" t="s">
        <v>46</v>
      </c>
      <c r="D108" s="29" t="s">
        <v>52</v>
      </c>
      <c r="E108" s="29" t="s">
        <v>56</v>
      </c>
      <c r="F108" s="30">
        <f>COUNT(G108:M108)</f>
        <v>2</v>
      </c>
      <c r="G108" s="29">
        <v>1614</v>
      </c>
      <c r="H108" s="29"/>
      <c r="I108" s="29"/>
      <c r="J108" s="32"/>
      <c r="K108" s="32"/>
      <c r="L108" s="33">
        <v>1782</v>
      </c>
      <c r="M108" s="32"/>
      <c r="N108" s="34">
        <f>G108/$G$7*100</f>
        <v>83.8006230529595</v>
      </c>
      <c r="O108" s="35"/>
      <c r="P108" s="35"/>
      <c r="Q108" s="35"/>
      <c r="R108" s="35"/>
      <c r="S108" s="36">
        <f>L108/$L$7*100</f>
        <v>89.32330827067669</v>
      </c>
      <c r="T108" s="34"/>
      <c r="U108" s="37">
        <f>SUM(N108:T108)/F108</f>
        <v>86.56196566181809</v>
      </c>
      <c r="V108"/>
      <c r="W108"/>
      <c r="Y108" s="53"/>
      <c r="Z108" s="9"/>
    </row>
    <row r="109" spans="1:26" s="47" customFormat="1" ht="13.5">
      <c r="A109" s="27">
        <v>102</v>
      </c>
      <c r="B109" s="28" t="s">
        <v>168</v>
      </c>
      <c r="C109" s="29" t="s">
        <v>21</v>
      </c>
      <c r="D109" s="29" t="s">
        <v>34</v>
      </c>
      <c r="E109" s="29" t="s">
        <v>66</v>
      </c>
      <c r="F109" s="30">
        <f>COUNT(G109:M109)</f>
        <v>2</v>
      </c>
      <c r="G109" s="29">
        <v>1686</v>
      </c>
      <c r="H109" s="31">
        <v>1564</v>
      </c>
      <c r="I109" s="29"/>
      <c r="J109" s="32"/>
      <c r="K109" s="32"/>
      <c r="L109" s="32"/>
      <c r="M109" s="32"/>
      <c r="N109" s="34">
        <f>G109/$G$7*100</f>
        <v>87.53894080996885</v>
      </c>
      <c r="O109" s="34">
        <f>H109/$H$7*100</f>
        <v>85.09249183895538</v>
      </c>
      <c r="P109" s="35"/>
      <c r="Q109" s="35"/>
      <c r="R109" s="35"/>
      <c r="S109" s="34"/>
      <c r="T109" s="34"/>
      <c r="U109" s="37">
        <f>SUM(N109:T109)/F109</f>
        <v>86.31571632446212</v>
      </c>
      <c r="V109"/>
      <c r="W109"/>
      <c r="X109" s="1"/>
      <c r="Y109" s="53"/>
      <c r="Z109" s="9"/>
    </row>
    <row r="110" spans="1:21" ht="13.5">
      <c r="A110" s="27">
        <v>103</v>
      </c>
      <c r="B110" s="55" t="s">
        <v>169</v>
      </c>
      <c r="C110" s="56" t="s">
        <v>25</v>
      </c>
      <c r="D110" s="56" t="s">
        <v>108</v>
      </c>
      <c r="E110" s="56" t="s">
        <v>42</v>
      </c>
      <c r="F110" s="30">
        <f>COUNT(G110:M110)</f>
        <v>1</v>
      </c>
      <c r="G110" s="57"/>
      <c r="H110" s="57"/>
      <c r="I110" s="59"/>
      <c r="J110" s="59"/>
      <c r="K110" s="57"/>
      <c r="L110" s="33">
        <v>1710</v>
      </c>
      <c r="M110" s="57"/>
      <c r="N110" s="58"/>
      <c r="O110" s="58"/>
      <c r="P110" s="58"/>
      <c r="Q110" s="58"/>
      <c r="R110" s="58"/>
      <c r="S110" s="36">
        <f>L110/$L$7*100</f>
        <v>85.71428571428571</v>
      </c>
      <c r="T110" s="58"/>
      <c r="U110" s="37">
        <f>SUM(N110:T110)/F110</f>
        <v>85.71428571428571</v>
      </c>
    </row>
    <row r="111" spans="1:21" ht="13.5">
      <c r="A111" s="27">
        <v>104</v>
      </c>
      <c r="B111" s="28" t="s">
        <v>170</v>
      </c>
      <c r="C111" s="29" t="s">
        <v>21</v>
      </c>
      <c r="D111" s="29" t="s">
        <v>34</v>
      </c>
      <c r="E111" s="29" t="s">
        <v>116</v>
      </c>
      <c r="F111" s="30">
        <f>COUNT(G111:M111)</f>
        <v>1</v>
      </c>
      <c r="G111" s="57"/>
      <c r="H111" s="57"/>
      <c r="I111" s="59"/>
      <c r="J111" s="59"/>
      <c r="K111" s="31">
        <v>1481</v>
      </c>
      <c r="L111" s="57"/>
      <c r="M111" s="57"/>
      <c r="N111" s="35"/>
      <c r="O111" s="35"/>
      <c r="P111" s="35"/>
      <c r="Q111" s="35"/>
      <c r="R111" s="34">
        <f>K111/$K$7*100</f>
        <v>85.01722158438577</v>
      </c>
      <c r="S111" s="58"/>
      <c r="T111" s="58"/>
      <c r="U111" s="37">
        <f>SUM(N111:T111)/F111</f>
        <v>85.01722158438577</v>
      </c>
    </row>
    <row r="112" spans="1:26" s="47" customFormat="1" ht="13.5">
      <c r="A112" s="27">
        <v>105</v>
      </c>
      <c r="B112" s="28" t="s">
        <v>171</v>
      </c>
      <c r="C112" s="29" t="s">
        <v>21</v>
      </c>
      <c r="D112" s="29" t="s">
        <v>34</v>
      </c>
      <c r="E112" s="29" t="s">
        <v>27</v>
      </c>
      <c r="F112" s="30">
        <f>COUNT(G112:M112)</f>
        <v>2</v>
      </c>
      <c r="G112" s="32"/>
      <c r="H112" s="31">
        <v>1540</v>
      </c>
      <c r="I112" s="29"/>
      <c r="J112" s="32"/>
      <c r="K112" s="31">
        <v>1498</v>
      </c>
      <c r="L112" s="32"/>
      <c r="M112" s="32"/>
      <c r="N112" s="35"/>
      <c r="O112" s="34">
        <f>H112/$H$7*100</f>
        <v>83.7867247007617</v>
      </c>
      <c r="P112" s="35"/>
      <c r="Q112" s="35"/>
      <c r="R112" s="34">
        <f>K112/$K$7*100</f>
        <v>85.99311136624569</v>
      </c>
      <c r="S112" s="34"/>
      <c r="T112" s="34"/>
      <c r="U112" s="37">
        <f>SUM(N112:T112)/F112</f>
        <v>84.88991803350369</v>
      </c>
      <c r="V112"/>
      <c r="W112"/>
      <c r="X112" s="1"/>
      <c r="Y112" s="53"/>
      <c r="Z112" s="9"/>
    </row>
    <row r="113" spans="1:21" ht="13.5">
      <c r="A113" s="27">
        <v>106</v>
      </c>
      <c r="B113" s="55" t="s">
        <v>172</v>
      </c>
      <c r="C113" s="56" t="s">
        <v>46</v>
      </c>
      <c r="D113" s="56" t="s">
        <v>87</v>
      </c>
      <c r="E113" s="56" t="s">
        <v>56</v>
      </c>
      <c r="F113" s="30">
        <f>COUNT(G113:M113)</f>
        <v>1</v>
      </c>
      <c r="G113" s="57"/>
      <c r="H113" s="57"/>
      <c r="I113" s="59"/>
      <c r="J113" s="59"/>
      <c r="K113" s="57"/>
      <c r="L113" s="33">
        <v>1692</v>
      </c>
      <c r="M113" s="57"/>
      <c r="N113" s="58"/>
      <c r="O113" s="58"/>
      <c r="P113" s="58"/>
      <c r="Q113" s="58"/>
      <c r="R113" s="58"/>
      <c r="S113" s="36">
        <f>L113/$L$7*100</f>
        <v>84.81203007518798</v>
      </c>
      <c r="T113" s="58"/>
      <c r="U113" s="37">
        <f>SUM(N113:T113)/F113</f>
        <v>84.81203007518798</v>
      </c>
    </row>
    <row r="114" spans="1:21" ht="13.5">
      <c r="A114" s="27">
        <v>107</v>
      </c>
      <c r="B114" s="28" t="s">
        <v>173</v>
      </c>
      <c r="C114" s="29" t="s">
        <v>46</v>
      </c>
      <c r="D114" s="29" t="s">
        <v>78</v>
      </c>
      <c r="E114" s="29" t="s">
        <v>44</v>
      </c>
      <c r="F114" s="30">
        <f>COUNT(G114:M114)</f>
        <v>2</v>
      </c>
      <c r="G114" s="57"/>
      <c r="H114" s="57"/>
      <c r="I114" s="59"/>
      <c r="J114" s="59"/>
      <c r="K114" s="31">
        <v>1445</v>
      </c>
      <c r="L114" s="33">
        <v>1720</v>
      </c>
      <c r="M114" s="57"/>
      <c r="N114" s="35"/>
      <c r="O114" s="35"/>
      <c r="P114" s="35"/>
      <c r="Q114" s="35"/>
      <c r="R114" s="34">
        <f>K114/$K$7*100</f>
        <v>82.95063145809415</v>
      </c>
      <c r="S114" s="36">
        <f>L114/$L$7*100</f>
        <v>86.21553884711778</v>
      </c>
      <c r="T114" s="58"/>
      <c r="U114" s="37">
        <f>SUM(N114:T114)/F114</f>
        <v>84.58308515260597</v>
      </c>
    </row>
    <row r="115" spans="1:21" ht="13.5">
      <c r="A115" s="27">
        <v>108</v>
      </c>
      <c r="B115" s="28" t="s">
        <v>174</v>
      </c>
      <c r="C115" s="29" t="s">
        <v>25</v>
      </c>
      <c r="D115" s="29" t="s">
        <v>34</v>
      </c>
      <c r="E115" s="29" t="s">
        <v>42</v>
      </c>
      <c r="F115" s="30">
        <f>COUNT(G115:M115)</f>
        <v>1</v>
      </c>
      <c r="G115" s="57"/>
      <c r="H115" s="57"/>
      <c r="I115" s="59"/>
      <c r="J115" s="31">
        <v>1710</v>
      </c>
      <c r="K115" s="57"/>
      <c r="L115" s="57"/>
      <c r="M115" s="57"/>
      <c r="N115" s="35"/>
      <c r="O115" s="35"/>
      <c r="P115" s="35"/>
      <c r="Q115" s="34">
        <f>J115/$J$7*100</f>
        <v>84.02948402948402</v>
      </c>
      <c r="R115" s="35"/>
      <c r="S115" s="58"/>
      <c r="T115" s="58"/>
      <c r="U115" s="37">
        <f>SUM(N115:T115)/F115</f>
        <v>84.02948402948402</v>
      </c>
    </row>
    <row r="116" spans="1:21" ht="13.5">
      <c r="A116" s="27">
        <v>109</v>
      </c>
      <c r="B116" s="28" t="s">
        <v>175</v>
      </c>
      <c r="C116" s="29" t="s">
        <v>21</v>
      </c>
      <c r="D116" s="29" t="s">
        <v>26</v>
      </c>
      <c r="E116" s="29" t="s">
        <v>176</v>
      </c>
      <c r="F116" s="30">
        <f>COUNT(G116:M116)</f>
        <v>1</v>
      </c>
      <c r="G116" s="57"/>
      <c r="H116" s="57"/>
      <c r="I116" s="59"/>
      <c r="J116" s="31">
        <v>1707</v>
      </c>
      <c r="K116" s="57"/>
      <c r="L116" s="57"/>
      <c r="M116" s="57"/>
      <c r="N116" s="35"/>
      <c r="O116" s="35"/>
      <c r="P116" s="35"/>
      <c r="Q116" s="34">
        <f>J116/$J$7*100</f>
        <v>83.88206388206389</v>
      </c>
      <c r="R116" s="35"/>
      <c r="S116" s="58"/>
      <c r="T116" s="58"/>
      <c r="U116" s="37">
        <f>SUM(N116:T116)/F116</f>
        <v>83.88206388206389</v>
      </c>
    </row>
    <row r="117" spans="1:21" ht="13.5">
      <c r="A117" s="27">
        <v>110</v>
      </c>
      <c r="B117" s="28" t="s">
        <v>177</v>
      </c>
      <c r="C117" s="29" t="s">
        <v>46</v>
      </c>
      <c r="D117" s="29" t="s">
        <v>34</v>
      </c>
      <c r="E117" s="29" t="s">
        <v>166</v>
      </c>
      <c r="F117" s="30">
        <f>COUNT(G117:M117)</f>
        <v>1</v>
      </c>
      <c r="G117" s="57"/>
      <c r="H117" s="57"/>
      <c r="I117" s="59"/>
      <c r="J117" s="59"/>
      <c r="K117" s="31">
        <v>1460</v>
      </c>
      <c r="L117" s="57"/>
      <c r="M117" s="57"/>
      <c r="N117" s="35"/>
      <c r="O117" s="35"/>
      <c r="P117" s="35"/>
      <c r="Q117" s="35"/>
      <c r="R117" s="34">
        <f>K117/$K$7*100</f>
        <v>83.81171067738232</v>
      </c>
      <c r="S117" s="58"/>
      <c r="T117" s="58"/>
      <c r="U117" s="37">
        <f>SUM(N117:T117)/F117</f>
        <v>83.81171067738232</v>
      </c>
    </row>
    <row r="118" spans="1:26" s="41" customFormat="1" ht="13.5">
      <c r="A118" s="27">
        <v>111</v>
      </c>
      <c r="B118" s="28" t="s">
        <v>178</v>
      </c>
      <c r="C118" s="29" t="s">
        <v>25</v>
      </c>
      <c r="D118" s="29" t="s">
        <v>78</v>
      </c>
      <c r="E118" s="29" t="s">
        <v>66</v>
      </c>
      <c r="F118" s="30">
        <f>COUNT(G118:M118)</f>
        <v>2</v>
      </c>
      <c r="G118" s="32"/>
      <c r="H118" s="31">
        <v>1413</v>
      </c>
      <c r="I118" s="32"/>
      <c r="J118" s="32"/>
      <c r="K118" s="32"/>
      <c r="L118" s="33">
        <v>1808</v>
      </c>
      <c r="M118" s="32"/>
      <c r="N118" s="35"/>
      <c r="O118" s="34">
        <f>H118/$H$7*100</f>
        <v>76.87704026115343</v>
      </c>
      <c r="P118" s="35"/>
      <c r="Q118" s="35"/>
      <c r="R118" s="35"/>
      <c r="S118" s="36">
        <f>L118/$L$7*100</f>
        <v>90.6265664160401</v>
      </c>
      <c r="T118" s="34"/>
      <c r="U118" s="37">
        <f>SUM(N118:T118)/F118</f>
        <v>83.75180333859677</v>
      </c>
      <c r="V118"/>
      <c r="W118"/>
      <c r="X118" s="1"/>
      <c r="Y118" s="39"/>
      <c r="Z118" s="40"/>
    </row>
    <row r="119" spans="1:21" ht="13.5">
      <c r="A119" s="27">
        <v>112</v>
      </c>
      <c r="B119" s="28" t="s">
        <v>179</v>
      </c>
      <c r="C119" s="29" t="s">
        <v>25</v>
      </c>
      <c r="D119" s="29" t="s">
        <v>87</v>
      </c>
      <c r="E119" s="29" t="s">
        <v>42</v>
      </c>
      <c r="F119" s="30">
        <f>COUNT(G119:M119)</f>
        <v>2</v>
      </c>
      <c r="G119" s="57"/>
      <c r="H119" s="57"/>
      <c r="I119" s="59"/>
      <c r="J119" s="31">
        <v>1594</v>
      </c>
      <c r="K119" s="57"/>
      <c r="L119" s="33">
        <v>1774</v>
      </c>
      <c r="M119" s="57"/>
      <c r="N119" s="35"/>
      <c r="O119" s="35"/>
      <c r="P119" s="35"/>
      <c r="Q119" s="34">
        <f>J119/$J$7*100</f>
        <v>78.32923832923832</v>
      </c>
      <c r="R119" s="35"/>
      <c r="S119" s="36">
        <f>L119/$L$7*100</f>
        <v>88.92230576441102</v>
      </c>
      <c r="T119" s="58"/>
      <c r="U119" s="37">
        <f>SUM(N119:T119)/F119</f>
        <v>83.62577204682466</v>
      </c>
    </row>
    <row r="120" spans="1:21" ht="13.5">
      <c r="A120" s="27">
        <v>113</v>
      </c>
      <c r="B120" s="28" t="s">
        <v>180</v>
      </c>
      <c r="C120" s="29" t="s">
        <v>21</v>
      </c>
      <c r="D120" s="29" t="s">
        <v>60</v>
      </c>
      <c r="E120" s="29" t="s">
        <v>66</v>
      </c>
      <c r="F120" s="30">
        <f>COUNT(G120:M120)</f>
        <v>2</v>
      </c>
      <c r="G120" s="30"/>
      <c r="H120" s="31">
        <v>1492</v>
      </c>
      <c r="I120" s="29"/>
      <c r="J120" s="32"/>
      <c r="K120" s="30"/>
      <c r="L120" s="33">
        <v>1711</v>
      </c>
      <c r="M120" s="30"/>
      <c r="N120" s="35"/>
      <c r="O120" s="34">
        <f>H120/$H$7*100</f>
        <v>81.17519042437432</v>
      </c>
      <c r="P120" s="35"/>
      <c r="Q120" s="35"/>
      <c r="R120" s="35"/>
      <c r="S120" s="36">
        <f>L120/$L$7*100</f>
        <v>85.76441102756893</v>
      </c>
      <c r="T120" s="34"/>
      <c r="U120" s="37">
        <f>SUM(N120:T120)/F120</f>
        <v>83.46980072597162</v>
      </c>
    </row>
    <row r="121" spans="1:21" ht="13.5">
      <c r="A121" s="27">
        <v>114</v>
      </c>
      <c r="B121" s="28" t="s">
        <v>181</v>
      </c>
      <c r="C121" s="29" t="s">
        <v>21</v>
      </c>
      <c r="D121" s="29" t="s">
        <v>115</v>
      </c>
      <c r="E121" s="29" t="s">
        <v>116</v>
      </c>
      <c r="F121" s="30">
        <f>COUNT(G121:M121)</f>
        <v>2</v>
      </c>
      <c r="G121" s="57"/>
      <c r="H121" s="57"/>
      <c r="I121" s="59"/>
      <c r="J121" s="59"/>
      <c r="K121" s="31">
        <v>1396</v>
      </c>
      <c r="L121" s="33">
        <v>1727</v>
      </c>
      <c r="M121" s="57"/>
      <c r="N121" s="35"/>
      <c r="O121" s="35"/>
      <c r="P121" s="35"/>
      <c r="Q121" s="35"/>
      <c r="R121" s="34">
        <f>K121/$K$7*100</f>
        <v>80.13777267508611</v>
      </c>
      <c r="S121" s="36">
        <f>L121/$L$7*100</f>
        <v>86.56641604010025</v>
      </c>
      <c r="T121" s="58"/>
      <c r="U121" s="37">
        <f>SUM(N121:T121)/F121</f>
        <v>83.35209435759319</v>
      </c>
    </row>
    <row r="122" spans="1:21" ht="13.5">
      <c r="A122" s="27">
        <v>115</v>
      </c>
      <c r="B122" s="28" t="s">
        <v>182</v>
      </c>
      <c r="C122" s="29" t="s">
        <v>25</v>
      </c>
      <c r="D122" s="29" t="s">
        <v>47</v>
      </c>
      <c r="E122" s="29" t="s">
        <v>183</v>
      </c>
      <c r="F122" s="30">
        <f>COUNT(G122:M122)</f>
        <v>1</v>
      </c>
      <c r="G122" s="32"/>
      <c r="H122" s="31">
        <v>1532</v>
      </c>
      <c r="I122" s="29"/>
      <c r="J122" s="32"/>
      <c r="K122" s="32"/>
      <c r="L122" s="32"/>
      <c r="M122" s="32"/>
      <c r="N122" s="35"/>
      <c r="O122" s="34">
        <f>H122/$H$7*100</f>
        <v>83.35146898803046</v>
      </c>
      <c r="P122" s="35"/>
      <c r="Q122" s="35"/>
      <c r="R122" s="35"/>
      <c r="S122" s="34"/>
      <c r="T122" s="34"/>
      <c r="U122" s="37">
        <f>SUM(N122:T122)/F122</f>
        <v>83.35146898803046</v>
      </c>
    </row>
    <row r="123" spans="1:21" ht="13.5">
      <c r="A123" s="27">
        <v>116</v>
      </c>
      <c r="B123" s="28" t="s">
        <v>184</v>
      </c>
      <c r="C123" s="29" t="s">
        <v>25</v>
      </c>
      <c r="D123" s="29" t="s">
        <v>60</v>
      </c>
      <c r="E123" s="29" t="s">
        <v>111</v>
      </c>
      <c r="F123" s="30">
        <f>COUNT(G123:M123)</f>
        <v>2</v>
      </c>
      <c r="G123" s="57"/>
      <c r="H123" s="57"/>
      <c r="I123" s="59"/>
      <c r="J123" s="59"/>
      <c r="K123" s="31">
        <v>1391</v>
      </c>
      <c r="L123" s="33">
        <v>1724</v>
      </c>
      <c r="M123" s="57"/>
      <c r="N123" s="35"/>
      <c r="O123" s="35"/>
      <c r="P123" s="35"/>
      <c r="Q123" s="35"/>
      <c r="R123" s="34">
        <f>K123/$K$7*100</f>
        <v>79.8507462686567</v>
      </c>
      <c r="S123" s="36">
        <f>L123/$L$7*100</f>
        <v>86.41604010025063</v>
      </c>
      <c r="T123" s="58"/>
      <c r="U123" s="37">
        <f>SUM(N123:T123)/F123</f>
        <v>83.13339318445367</v>
      </c>
    </row>
    <row r="124" spans="1:21" ht="13.5">
      <c r="A124" s="27">
        <v>117</v>
      </c>
      <c r="B124" s="28" t="s">
        <v>185</v>
      </c>
      <c r="C124" s="29" t="s">
        <v>25</v>
      </c>
      <c r="D124" s="29" t="s">
        <v>47</v>
      </c>
      <c r="E124" s="29" t="s">
        <v>42</v>
      </c>
      <c r="F124" s="30">
        <f>COUNT(G124:M124)</f>
        <v>2</v>
      </c>
      <c r="G124" s="30"/>
      <c r="H124" s="30"/>
      <c r="I124" s="31">
        <v>1600</v>
      </c>
      <c r="J124" s="32"/>
      <c r="K124" s="29"/>
      <c r="L124" s="33">
        <v>1733</v>
      </c>
      <c r="M124" s="30"/>
      <c r="N124" s="35"/>
      <c r="O124" s="35"/>
      <c r="P124" s="34">
        <f>I124/$I$7*100</f>
        <v>79.36507936507937</v>
      </c>
      <c r="Q124" s="35"/>
      <c r="R124" s="35"/>
      <c r="S124" s="36">
        <f>L124/$L$7*100</f>
        <v>86.8671679197995</v>
      </c>
      <c r="T124" s="34"/>
      <c r="U124" s="37">
        <f>SUM(N124:T124)/F124</f>
        <v>83.11612364243943</v>
      </c>
    </row>
    <row r="125" spans="1:21" ht="13.5">
      <c r="A125" s="27">
        <v>118</v>
      </c>
      <c r="B125" s="28" t="s">
        <v>186</v>
      </c>
      <c r="C125" s="29" t="s">
        <v>25</v>
      </c>
      <c r="D125" s="29" t="s">
        <v>34</v>
      </c>
      <c r="E125" s="29" t="s">
        <v>56</v>
      </c>
      <c r="F125" s="30">
        <f>COUNT(G125:M125)</f>
        <v>1</v>
      </c>
      <c r="G125" s="30"/>
      <c r="H125" s="30"/>
      <c r="I125" s="31">
        <v>1671</v>
      </c>
      <c r="J125" s="32"/>
      <c r="K125" s="29"/>
      <c r="L125" s="30"/>
      <c r="M125" s="30"/>
      <c r="N125" s="35"/>
      <c r="O125" s="35"/>
      <c r="P125" s="34">
        <f>I125/$I$7*100</f>
        <v>82.88690476190477</v>
      </c>
      <c r="Q125" s="35"/>
      <c r="R125" s="35"/>
      <c r="S125" s="34"/>
      <c r="T125" s="34"/>
      <c r="U125" s="37">
        <f>SUM(N125:T125)/F125</f>
        <v>82.88690476190477</v>
      </c>
    </row>
    <row r="126" spans="1:21" ht="13.5">
      <c r="A126" s="27">
        <v>119</v>
      </c>
      <c r="B126" s="28" t="s">
        <v>187</v>
      </c>
      <c r="C126" s="29" t="s">
        <v>46</v>
      </c>
      <c r="D126" s="29" t="s">
        <v>31</v>
      </c>
      <c r="E126" s="29" t="s">
        <v>44</v>
      </c>
      <c r="F126" s="30">
        <f>COUNT(G126:M126)</f>
        <v>2</v>
      </c>
      <c r="G126" s="57"/>
      <c r="H126" s="57"/>
      <c r="I126" s="59"/>
      <c r="J126" s="59"/>
      <c r="K126" s="31">
        <v>1351</v>
      </c>
      <c r="L126" s="33">
        <v>1759</v>
      </c>
      <c r="M126" s="57"/>
      <c r="N126" s="35"/>
      <c r="O126" s="35"/>
      <c r="P126" s="35"/>
      <c r="Q126" s="35"/>
      <c r="R126" s="34">
        <f>K126/$K$7*100</f>
        <v>77.55453501722158</v>
      </c>
      <c r="S126" s="36">
        <f>L126/$L$7*100</f>
        <v>88.17042606516291</v>
      </c>
      <c r="T126" s="58"/>
      <c r="U126" s="37">
        <f>SUM(N126:T126)/F126</f>
        <v>82.86248054119224</v>
      </c>
    </row>
    <row r="127" spans="1:21" ht="13.5">
      <c r="A127" s="27">
        <v>120</v>
      </c>
      <c r="B127" s="55" t="s">
        <v>188</v>
      </c>
      <c r="C127" s="56" t="s">
        <v>25</v>
      </c>
      <c r="D127" s="56" t="s">
        <v>126</v>
      </c>
      <c r="E127" s="56" t="s">
        <v>40</v>
      </c>
      <c r="F127" s="30">
        <f>COUNT(G127:M127)</f>
        <v>1</v>
      </c>
      <c r="G127" s="57"/>
      <c r="H127" s="57"/>
      <c r="I127" s="59"/>
      <c r="J127" s="59"/>
      <c r="K127" s="57"/>
      <c r="L127" s="33">
        <v>1649</v>
      </c>
      <c r="M127" s="57"/>
      <c r="N127" s="58"/>
      <c r="O127" s="58"/>
      <c r="P127" s="58"/>
      <c r="Q127" s="58"/>
      <c r="R127" s="58"/>
      <c r="S127" s="36">
        <f>L127/$L$7*100</f>
        <v>82.65664160401003</v>
      </c>
      <c r="T127" s="58"/>
      <c r="U127" s="37">
        <f>SUM(N127:T127)/F127</f>
        <v>82.65664160401003</v>
      </c>
    </row>
    <row r="128" spans="1:21" ht="13.5">
      <c r="A128" s="27">
        <v>121</v>
      </c>
      <c r="B128" s="55" t="s">
        <v>189</v>
      </c>
      <c r="C128" s="56" t="s">
        <v>46</v>
      </c>
      <c r="D128" s="56" t="s">
        <v>87</v>
      </c>
      <c r="E128" s="56" t="s">
        <v>88</v>
      </c>
      <c r="F128" s="30">
        <f>COUNT(G128:M128)</f>
        <v>1</v>
      </c>
      <c r="G128" s="57"/>
      <c r="H128" s="57"/>
      <c r="I128" s="59"/>
      <c r="J128" s="59"/>
      <c r="K128" s="57"/>
      <c r="L128" s="33">
        <v>1646</v>
      </c>
      <c r="M128" s="57"/>
      <c r="N128" s="58"/>
      <c r="O128" s="58"/>
      <c r="P128" s="58"/>
      <c r="Q128" s="58"/>
      <c r="R128" s="58"/>
      <c r="S128" s="36">
        <f>L128/$L$7*100</f>
        <v>82.50626566416041</v>
      </c>
      <c r="T128" s="58"/>
      <c r="U128" s="37">
        <f>SUM(N128:T128)/F128</f>
        <v>82.50626566416041</v>
      </c>
    </row>
    <row r="129" spans="1:21" ht="13.5">
      <c r="A129" s="27">
        <v>122</v>
      </c>
      <c r="B129" s="28" t="s">
        <v>190</v>
      </c>
      <c r="C129" s="29" t="s">
        <v>25</v>
      </c>
      <c r="D129" s="29" t="s">
        <v>60</v>
      </c>
      <c r="E129" s="29" t="s">
        <v>40</v>
      </c>
      <c r="F129" s="30">
        <f>COUNT(G129:M129)</f>
        <v>1</v>
      </c>
      <c r="G129" s="57"/>
      <c r="H129" s="57"/>
      <c r="I129" s="59"/>
      <c r="J129" s="31">
        <v>1677</v>
      </c>
      <c r="K129" s="57"/>
      <c r="L129" s="57"/>
      <c r="M129" s="57"/>
      <c r="N129" s="35"/>
      <c r="O129" s="35"/>
      <c r="P129" s="35"/>
      <c r="Q129" s="34">
        <f>J129/$J$7*100</f>
        <v>82.40786240786241</v>
      </c>
      <c r="R129" s="35"/>
      <c r="S129" s="58"/>
      <c r="T129" s="58"/>
      <c r="U129" s="37">
        <f>SUM(N129:T129)/F129</f>
        <v>82.40786240786241</v>
      </c>
    </row>
    <row r="130" spans="1:21" ht="13.5">
      <c r="A130" s="27">
        <v>123</v>
      </c>
      <c r="B130" s="55" t="s">
        <v>191</v>
      </c>
      <c r="C130" s="56" t="s">
        <v>25</v>
      </c>
      <c r="D130" s="56" t="s">
        <v>115</v>
      </c>
      <c r="E130" s="56" t="s">
        <v>66</v>
      </c>
      <c r="F130" s="30">
        <f>COUNT(G130:M130)</f>
        <v>1</v>
      </c>
      <c r="G130" s="57"/>
      <c r="H130" s="57"/>
      <c r="I130" s="59"/>
      <c r="J130" s="59"/>
      <c r="K130" s="57"/>
      <c r="L130" s="33">
        <v>1639</v>
      </c>
      <c r="M130" s="57"/>
      <c r="N130" s="58"/>
      <c r="O130" s="58"/>
      <c r="P130" s="58"/>
      <c r="Q130" s="58"/>
      <c r="R130" s="58"/>
      <c r="S130" s="36">
        <f>L130/$L$7*100</f>
        <v>82.15538847117794</v>
      </c>
      <c r="T130" s="58"/>
      <c r="U130" s="37">
        <f>SUM(N130:T130)/F130</f>
        <v>82.15538847117794</v>
      </c>
    </row>
    <row r="131" spans="1:21" ht="13.5">
      <c r="A131" s="27">
        <v>124</v>
      </c>
      <c r="B131" s="28" t="s">
        <v>192</v>
      </c>
      <c r="C131" s="29" t="s">
        <v>21</v>
      </c>
      <c r="D131" s="29" t="s">
        <v>78</v>
      </c>
      <c r="E131" s="29" t="s">
        <v>23</v>
      </c>
      <c r="F131" s="30">
        <f>COUNT(G131:M131)</f>
        <v>1</v>
      </c>
      <c r="G131" s="57"/>
      <c r="H131" s="57"/>
      <c r="I131" s="59"/>
      <c r="J131" s="59"/>
      <c r="K131" s="31">
        <v>1431</v>
      </c>
      <c r="L131" s="57"/>
      <c r="M131" s="57"/>
      <c r="N131" s="35"/>
      <c r="O131" s="35"/>
      <c r="P131" s="35"/>
      <c r="Q131" s="35"/>
      <c r="R131" s="34">
        <f>K131/$K$7*100</f>
        <v>82.14695752009185</v>
      </c>
      <c r="S131" s="58"/>
      <c r="T131" s="58"/>
      <c r="U131" s="37">
        <f>SUM(N131:T131)/F131</f>
        <v>82.14695752009185</v>
      </c>
    </row>
    <row r="132" spans="1:24" ht="13.5">
      <c r="A132" s="27">
        <v>125</v>
      </c>
      <c r="B132" s="28" t="s">
        <v>193</v>
      </c>
      <c r="C132" s="29" t="s">
        <v>25</v>
      </c>
      <c r="D132" s="29" t="s">
        <v>52</v>
      </c>
      <c r="E132" s="29" t="s">
        <v>66</v>
      </c>
      <c r="F132" s="30">
        <f>COUNT(G132:M132)</f>
        <v>2</v>
      </c>
      <c r="G132" s="30"/>
      <c r="H132" s="30"/>
      <c r="I132" s="31">
        <v>1656</v>
      </c>
      <c r="J132" s="31">
        <v>1671</v>
      </c>
      <c r="K132" s="30"/>
      <c r="L132" s="30"/>
      <c r="M132" s="30"/>
      <c r="N132" s="35"/>
      <c r="O132" s="35"/>
      <c r="P132" s="34">
        <f>I132/$I$7*100</f>
        <v>82.14285714285714</v>
      </c>
      <c r="Q132" s="34">
        <f>J132/$J$7*100</f>
        <v>82.11302211302211</v>
      </c>
      <c r="R132" s="35"/>
      <c r="S132" s="34"/>
      <c r="T132" s="34"/>
      <c r="U132" s="37">
        <f>SUM(N132:T132)/F132</f>
        <v>82.12793962793963</v>
      </c>
      <c r="X132" s="47"/>
    </row>
    <row r="133" spans="1:21" ht="13.5">
      <c r="A133" s="27">
        <v>126</v>
      </c>
      <c r="B133" s="28" t="s">
        <v>194</v>
      </c>
      <c r="C133" s="29" t="s">
        <v>153</v>
      </c>
      <c r="D133" s="29" t="s">
        <v>31</v>
      </c>
      <c r="E133" s="29" t="s">
        <v>116</v>
      </c>
      <c r="F133" s="30">
        <f>COUNT(G133:M133)</f>
        <v>1</v>
      </c>
      <c r="G133" s="57"/>
      <c r="H133" s="57"/>
      <c r="I133" s="59"/>
      <c r="J133" s="59"/>
      <c r="K133" s="31">
        <v>1430</v>
      </c>
      <c r="L133" s="57"/>
      <c r="M133" s="57"/>
      <c r="N133" s="35"/>
      <c r="O133" s="35"/>
      <c r="P133" s="35"/>
      <c r="Q133" s="35"/>
      <c r="R133" s="34">
        <f>K133/$K$7*100</f>
        <v>82.08955223880598</v>
      </c>
      <c r="S133" s="58"/>
      <c r="T133" s="58"/>
      <c r="U133" s="37">
        <f>SUM(N133:T133)/F133</f>
        <v>82.08955223880598</v>
      </c>
    </row>
    <row r="134" spans="1:21" ht="13.5">
      <c r="A134" s="27">
        <v>127</v>
      </c>
      <c r="B134" s="55" t="s">
        <v>195</v>
      </c>
      <c r="C134" s="56" t="s">
        <v>46</v>
      </c>
      <c r="D134" s="56" t="s">
        <v>87</v>
      </c>
      <c r="E134" s="56" t="s">
        <v>40</v>
      </c>
      <c r="F134" s="30">
        <f>COUNT(G134:M134)</f>
        <v>1</v>
      </c>
      <c r="G134" s="57"/>
      <c r="H134" s="57"/>
      <c r="I134" s="59"/>
      <c r="J134" s="59"/>
      <c r="K134" s="57"/>
      <c r="L134" s="33">
        <v>1637</v>
      </c>
      <c r="M134" s="57"/>
      <c r="N134" s="58"/>
      <c r="O134" s="58"/>
      <c r="P134" s="58"/>
      <c r="Q134" s="58"/>
      <c r="R134" s="58"/>
      <c r="S134" s="36">
        <f>L134/$L$7*100</f>
        <v>82.05513784461152</v>
      </c>
      <c r="T134" s="58"/>
      <c r="U134" s="37">
        <f>SUM(N134:T134)/F134</f>
        <v>82.05513784461152</v>
      </c>
    </row>
    <row r="135" spans="1:21" ht="13.5">
      <c r="A135" s="27">
        <v>128</v>
      </c>
      <c r="B135" s="28" t="s">
        <v>196</v>
      </c>
      <c r="C135" s="29" t="s">
        <v>46</v>
      </c>
      <c r="D135" s="29" t="s">
        <v>92</v>
      </c>
      <c r="E135" s="29" t="s">
        <v>27</v>
      </c>
      <c r="F135" s="30">
        <f>COUNT(G135:M135)</f>
        <v>2</v>
      </c>
      <c r="G135" s="30"/>
      <c r="H135" s="31">
        <v>1376</v>
      </c>
      <c r="I135" s="29"/>
      <c r="J135" s="32"/>
      <c r="K135" s="30"/>
      <c r="L135" s="33">
        <v>1766</v>
      </c>
      <c r="M135" s="30"/>
      <c r="N135" s="35"/>
      <c r="O135" s="34">
        <f>H135/$H$7*100</f>
        <v>74.8639825897715</v>
      </c>
      <c r="P135" s="35"/>
      <c r="Q135" s="35"/>
      <c r="R135" s="35"/>
      <c r="S135" s="36">
        <f>L135/$L$7*100</f>
        <v>88.52130325814537</v>
      </c>
      <c r="T135" s="34"/>
      <c r="U135" s="37">
        <f>SUM(N135:T135)/F135</f>
        <v>81.69264292395843</v>
      </c>
    </row>
    <row r="136" spans="1:21" ht="13.5">
      <c r="A136" s="27">
        <v>129</v>
      </c>
      <c r="B136" s="28" t="s">
        <v>197</v>
      </c>
      <c r="C136" s="29" t="s">
        <v>46</v>
      </c>
      <c r="D136" s="29" t="s">
        <v>87</v>
      </c>
      <c r="E136" s="29" t="s">
        <v>88</v>
      </c>
      <c r="F136" s="30">
        <f>COUNT(G136:M136)</f>
        <v>2</v>
      </c>
      <c r="G136" s="57"/>
      <c r="H136" s="57"/>
      <c r="I136" s="59"/>
      <c r="J136" s="31">
        <v>1570</v>
      </c>
      <c r="K136" s="57"/>
      <c r="L136" s="33">
        <v>1708</v>
      </c>
      <c r="M136" s="57"/>
      <c r="N136" s="35"/>
      <c r="O136" s="35"/>
      <c r="P136" s="35"/>
      <c r="Q136" s="34">
        <f>J136/$J$7*100</f>
        <v>77.14987714987716</v>
      </c>
      <c r="R136" s="35"/>
      <c r="S136" s="36">
        <f>L136/$L$7*100</f>
        <v>85.6140350877193</v>
      </c>
      <c r="T136" s="58"/>
      <c r="U136" s="37">
        <f>SUM(N136:T136)/F136</f>
        <v>81.38195611879823</v>
      </c>
    </row>
    <row r="137" spans="1:21" ht="13.5">
      <c r="A137" s="27">
        <v>130</v>
      </c>
      <c r="B137" s="28" t="s">
        <v>198</v>
      </c>
      <c r="C137" s="29" t="s">
        <v>25</v>
      </c>
      <c r="D137" s="29" t="s">
        <v>115</v>
      </c>
      <c r="E137" s="29" t="s">
        <v>116</v>
      </c>
      <c r="F137" s="30">
        <f>COUNT(G137:M137)</f>
        <v>2</v>
      </c>
      <c r="G137" s="57"/>
      <c r="H137" s="57"/>
      <c r="I137" s="59"/>
      <c r="J137" s="59"/>
      <c r="K137" s="31">
        <v>1332</v>
      </c>
      <c r="L137" s="33">
        <v>1717</v>
      </c>
      <c r="M137" s="57"/>
      <c r="N137" s="35"/>
      <c r="O137" s="35"/>
      <c r="P137" s="35"/>
      <c r="Q137" s="35"/>
      <c r="R137" s="34">
        <f>K137/$K$7*100</f>
        <v>76.4638346727899</v>
      </c>
      <c r="S137" s="36">
        <f>L137/$L$7*100</f>
        <v>86.06516290726816</v>
      </c>
      <c r="T137" s="58"/>
      <c r="U137" s="37">
        <f>SUM(N137:T137)/F137</f>
        <v>81.26449879002902</v>
      </c>
    </row>
    <row r="138" spans="1:21" ht="13.5">
      <c r="A138" s="27">
        <v>131</v>
      </c>
      <c r="B138" s="28" t="s">
        <v>199</v>
      </c>
      <c r="C138" s="29" t="s">
        <v>25</v>
      </c>
      <c r="D138" s="29" t="s">
        <v>31</v>
      </c>
      <c r="E138" s="29" t="s">
        <v>40</v>
      </c>
      <c r="F138" s="30">
        <f>COUNT(G138:M138)</f>
        <v>1</v>
      </c>
      <c r="G138" s="57"/>
      <c r="H138" s="57"/>
      <c r="I138" s="59"/>
      <c r="J138" s="31">
        <v>1653</v>
      </c>
      <c r="K138" s="57"/>
      <c r="L138" s="57"/>
      <c r="M138" s="57"/>
      <c r="N138" s="35"/>
      <c r="O138" s="35"/>
      <c r="P138" s="35"/>
      <c r="Q138" s="34">
        <f>J138/$J$7*100</f>
        <v>81.22850122850123</v>
      </c>
      <c r="R138" s="35"/>
      <c r="S138" s="58"/>
      <c r="T138" s="58"/>
      <c r="U138" s="37">
        <f>SUM(N138:T138)/F138</f>
        <v>81.22850122850123</v>
      </c>
    </row>
    <row r="139" spans="1:21" ht="13.5">
      <c r="A139" s="27">
        <v>132</v>
      </c>
      <c r="B139" s="28" t="s">
        <v>200</v>
      </c>
      <c r="C139" s="29" t="s">
        <v>25</v>
      </c>
      <c r="D139" s="29" t="s">
        <v>60</v>
      </c>
      <c r="E139" s="29" t="s">
        <v>166</v>
      </c>
      <c r="F139" s="30">
        <f>COUNT(G139:M139)</f>
        <v>1</v>
      </c>
      <c r="G139" s="57"/>
      <c r="H139" s="57"/>
      <c r="I139" s="59"/>
      <c r="J139" s="59"/>
      <c r="K139" s="31">
        <v>1414</v>
      </c>
      <c r="L139" s="57"/>
      <c r="M139" s="57"/>
      <c r="N139" s="35"/>
      <c r="O139" s="35"/>
      <c r="P139" s="35"/>
      <c r="Q139" s="35"/>
      <c r="R139" s="34">
        <f>K139/$K$7*100</f>
        <v>81.17106773823191</v>
      </c>
      <c r="S139" s="58"/>
      <c r="T139" s="58"/>
      <c r="U139" s="37">
        <f>SUM(N139:T139)/F139</f>
        <v>81.17106773823191</v>
      </c>
    </row>
    <row r="140" spans="1:21" ht="13.5">
      <c r="A140" s="27">
        <v>133</v>
      </c>
      <c r="B140" s="55" t="s">
        <v>201</v>
      </c>
      <c r="C140" s="56" t="s">
        <v>46</v>
      </c>
      <c r="D140" s="56" t="s">
        <v>115</v>
      </c>
      <c r="E140" s="56" t="s">
        <v>42</v>
      </c>
      <c r="F140" s="30">
        <f>COUNT(G140:M140)</f>
        <v>1</v>
      </c>
      <c r="G140" s="57"/>
      <c r="H140" s="57"/>
      <c r="I140" s="59"/>
      <c r="J140" s="59"/>
      <c r="K140" s="57"/>
      <c r="L140" s="33">
        <v>1615</v>
      </c>
      <c r="M140" s="57"/>
      <c r="N140" s="58"/>
      <c r="O140" s="58"/>
      <c r="P140" s="58"/>
      <c r="Q140" s="58"/>
      <c r="R140" s="58"/>
      <c r="S140" s="36">
        <f>L140/$L$7*100</f>
        <v>80.95238095238095</v>
      </c>
      <c r="T140" s="58"/>
      <c r="U140" s="37">
        <f>SUM(N140:T140)/F140</f>
        <v>80.95238095238095</v>
      </c>
    </row>
    <row r="141" spans="1:21" ht="13.5">
      <c r="A141" s="27">
        <v>134</v>
      </c>
      <c r="B141" s="28" t="s">
        <v>202</v>
      </c>
      <c r="C141" s="29" t="s">
        <v>25</v>
      </c>
      <c r="D141" s="29" t="s">
        <v>31</v>
      </c>
      <c r="E141" s="29" t="s">
        <v>42</v>
      </c>
      <c r="F141" s="30">
        <f>COUNT(G141:M141)</f>
        <v>1</v>
      </c>
      <c r="G141" s="57"/>
      <c r="H141" s="57"/>
      <c r="I141" s="59"/>
      <c r="J141" s="31">
        <v>1646</v>
      </c>
      <c r="K141" s="57"/>
      <c r="L141" s="57"/>
      <c r="M141" s="57"/>
      <c r="N141" s="35"/>
      <c r="O141" s="35"/>
      <c r="P141" s="35"/>
      <c r="Q141" s="34">
        <f>J141/$J$7*100</f>
        <v>80.88452088452088</v>
      </c>
      <c r="R141" s="35"/>
      <c r="S141" s="58"/>
      <c r="T141" s="58"/>
      <c r="U141" s="37">
        <f>SUM(N141:T141)/F141</f>
        <v>80.88452088452088</v>
      </c>
    </row>
    <row r="142" spans="1:21" ht="13.5">
      <c r="A142" s="27">
        <v>135</v>
      </c>
      <c r="B142" s="28" t="s">
        <v>203</v>
      </c>
      <c r="C142" s="29" t="s">
        <v>46</v>
      </c>
      <c r="D142" s="29" t="s">
        <v>60</v>
      </c>
      <c r="E142" s="29" t="s">
        <v>40</v>
      </c>
      <c r="F142" s="30">
        <f>COUNT(G142:M142)</f>
        <v>2</v>
      </c>
      <c r="G142" s="57"/>
      <c r="H142" s="57"/>
      <c r="I142" s="59"/>
      <c r="J142" s="31">
        <v>1545</v>
      </c>
      <c r="K142" s="57"/>
      <c r="L142" s="33">
        <v>1710</v>
      </c>
      <c r="M142" s="57"/>
      <c r="N142" s="35"/>
      <c r="O142" s="35"/>
      <c r="P142" s="35"/>
      <c r="Q142" s="34">
        <f>J142/$J$7*100</f>
        <v>75.92137592137593</v>
      </c>
      <c r="R142" s="35"/>
      <c r="S142" s="36">
        <f>L142/$L$7*100</f>
        <v>85.71428571428571</v>
      </c>
      <c r="T142" s="58"/>
      <c r="U142" s="37">
        <f>SUM(N142:T142)/F142</f>
        <v>80.81783081783081</v>
      </c>
    </row>
    <row r="143" spans="1:21" ht="13.5">
      <c r="A143" s="27">
        <v>136</v>
      </c>
      <c r="B143" s="28" t="s">
        <v>204</v>
      </c>
      <c r="C143" s="29" t="s">
        <v>46</v>
      </c>
      <c r="D143" s="29" t="s">
        <v>60</v>
      </c>
      <c r="E143" s="29" t="s">
        <v>205</v>
      </c>
      <c r="F143" s="30">
        <f>COUNT(G143:M143)</f>
        <v>2</v>
      </c>
      <c r="G143" s="57"/>
      <c r="H143" s="57"/>
      <c r="I143" s="59"/>
      <c r="J143" s="31">
        <v>1550</v>
      </c>
      <c r="K143" s="57"/>
      <c r="L143" s="33">
        <v>1698</v>
      </c>
      <c r="M143" s="57"/>
      <c r="N143" s="35"/>
      <c r="O143" s="35"/>
      <c r="P143" s="35"/>
      <c r="Q143" s="34">
        <f>J143/$J$7*100</f>
        <v>76.16707616707616</v>
      </c>
      <c r="R143" s="35"/>
      <c r="S143" s="36">
        <f>L143/$L$7*100</f>
        <v>85.11278195488721</v>
      </c>
      <c r="T143" s="58"/>
      <c r="U143" s="37">
        <f>SUM(N143:T143)/F143</f>
        <v>80.63992906098169</v>
      </c>
    </row>
    <row r="144" spans="1:24" ht="13.5">
      <c r="A144" s="27">
        <v>137</v>
      </c>
      <c r="B144" s="28" t="s">
        <v>206</v>
      </c>
      <c r="C144" s="29" t="s">
        <v>21</v>
      </c>
      <c r="D144" s="29" t="s">
        <v>31</v>
      </c>
      <c r="E144" s="29" t="s">
        <v>116</v>
      </c>
      <c r="F144" s="30">
        <f>COUNT(G144:M144)</f>
        <v>2</v>
      </c>
      <c r="G144" s="29">
        <v>1514</v>
      </c>
      <c r="H144" s="29"/>
      <c r="I144" s="29"/>
      <c r="J144" s="32"/>
      <c r="K144" s="31">
        <v>1437</v>
      </c>
      <c r="L144" s="32"/>
      <c r="M144" s="32"/>
      <c r="N144" s="34">
        <f>G144/$G$7*100</f>
        <v>78.6085150571132</v>
      </c>
      <c r="O144" s="35"/>
      <c r="P144" s="35"/>
      <c r="Q144" s="35"/>
      <c r="R144" s="34">
        <f>K144/$K$7*100</f>
        <v>82.49138920780712</v>
      </c>
      <c r="S144" s="34"/>
      <c r="T144" s="34"/>
      <c r="U144" s="37">
        <f>SUM(N144:T144)/F144</f>
        <v>80.54995213246016</v>
      </c>
      <c r="X144" s="47"/>
    </row>
    <row r="145" spans="1:21" ht="13.5">
      <c r="A145" s="27">
        <v>138</v>
      </c>
      <c r="B145" s="28" t="s">
        <v>207</v>
      </c>
      <c r="C145" s="29" t="s">
        <v>25</v>
      </c>
      <c r="D145" s="29" t="s">
        <v>47</v>
      </c>
      <c r="E145" s="29" t="s">
        <v>166</v>
      </c>
      <c r="F145" s="30">
        <f>COUNT(G145:M145)</f>
        <v>1</v>
      </c>
      <c r="G145" s="57"/>
      <c r="H145" s="57"/>
      <c r="I145" s="59"/>
      <c r="J145" s="59"/>
      <c r="K145" s="31">
        <v>1400</v>
      </c>
      <c r="L145" s="57"/>
      <c r="M145" s="57"/>
      <c r="N145" s="35"/>
      <c r="O145" s="35"/>
      <c r="P145" s="35"/>
      <c r="Q145" s="35"/>
      <c r="R145" s="34">
        <f>K145/$K$7*100</f>
        <v>80.36739380022962</v>
      </c>
      <c r="S145" s="58"/>
      <c r="T145" s="58"/>
      <c r="U145" s="37">
        <f>SUM(N145:T145)/F145</f>
        <v>80.36739380022962</v>
      </c>
    </row>
    <row r="146" spans="1:21" ht="13.5">
      <c r="A146" s="27">
        <v>139</v>
      </c>
      <c r="B146" s="28" t="s">
        <v>208</v>
      </c>
      <c r="C146" s="29" t="s">
        <v>21</v>
      </c>
      <c r="D146" s="29" t="s">
        <v>52</v>
      </c>
      <c r="E146" s="29" t="s">
        <v>44</v>
      </c>
      <c r="F146" s="30">
        <f>COUNT(G146:M146)</f>
        <v>1</v>
      </c>
      <c r="G146" s="29">
        <v>1546</v>
      </c>
      <c r="H146" s="30"/>
      <c r="I146" s="32"/>
      <c r="J146" s="32"/>
      <c r="K146" s="30"/>
      <c r="L146" s="30"/>
      <c r="M146" s="30"/>
      <c r="N146" s="34">
        <f>G146/$G$7*100</f>
        <v>80.26998961578401</v>
      </c>
      <c r="O146" s="35"/>
      <c r="P146" s="35"/>
      <c r="Q146" s="35"/>
      <c r="R146" s="35"/>
      <c r="S146" s="34"/>
      <c r="T146" s="34"/>
      <c r="U146" s="37">
        <f>SUM(N146:T146)/F146</f>
        <v>80.26998961578401</v>
      </c>
    </row>
    <row r="147" spans="1:21" ht="13.5">
      <c r="A147" s="27">
        <v>140</v>
      </c>
      <c r="B147" s="28" t="s">
        <v>209</v>
      </c>
      <c r="C147" s="29" t="s">
        <v>118</v>
      </c>
      <c r="D147" s="29" t="s">
        <v>108</v>
      </c>
      <c r="E147" s="29" t="s">
        <v>210</v>
      </c>
      <c r="F147" s="30">
        <f>COUNT(G147:M147)</f>
        <v>2</v>
      </c>
      <c r="G147" s="30"/>
      <c r="H147" s="30"/>
      <c r="I147" s="31">
        <v>1534</v>
      </c>
      <c r="J147" s="32"/>
      <c r="K147" s="30"/>
      <c r="L147" s="33">
        <v>1683</v>
      </c>
      <c r="M147" s="30"/>
      <c r="N147" s="35"/>
      <c r="O147" s="35"/>
      <c r="P147" s="34">
        <f>I147/$I$7*100</f>
        <v>76.09126984126983</v>
      </c>
      <c r="Q147" s="35"/>
      <c r="R147" s="35"/>
      <c r="S147" s="36">
        <f>L147/$L$7*100</f>
        <v>84.3609022556391</v>
      </c>
      <c r="T147" s="34"/>
      <c r="U147" s="37">
        <f>SUM(N147:T147)/F147</f>
        <v>80.22608604845448</v>
      </c>
    </row>
    <row r="148" spans="1:21" ht="13.5">
      <c r="A148" s="27">
        <v>141</v>
      </c>
      <c r="B148" s="28" t="s">
        <v>211</v>
      </c>
      <c r="C148" s="29" t="s">
        <v>46</v>
      </c>
      <c r="D148" s="29" t="s">
        <v>115</v>
      </c>
      <c r="E148" s="29" t="s">
        <v>111</v>
      </c>
      <c r="F148" s="30">
        <f>COUNT(G148:M148)</f>
        <v>2</v>
      </c>
      <c r="G148" s="57"/>
      <c r="H148" s="57"/>
      <c r="I148" s="59"/>
      <c r="J148" s="59"/>
      <c r="K148" s="31">
        <v>1376</v>
      </c>
      <c r="L148" s="33">
        <v>1618</v>
      </c>
      <c r="M148" s="57"/>
      <c r="N148" s="35"/>
      <c r="O148" s="35"/>
      <c r="P148" s="35"/>
      <c r="Q148" s="35"/>
      <c r="R148" s="34">
        <f>K148/$K$7*100</f>
        <v>78.98966704936853</v>
      </c>
      <c r="S148" s="36">
        <f>L148/$L$7*100</f>
        <v>81.10275689223057</v>
      </c>
      <c r="T148" s="58"/>
      <c r="U148" s="37">
        <f>SUM(N148:T148)/F148</f>
        <v>80.04621197079956</v>
      </c>
    </row>
    <row r="149" spans="1:21" ht="13.5">
      <c r="A149" s="27">
        <v>142</v>
      </c>
      <c r="B149" s="28" t="s">
        <v>212</v>
      </c>
      <c r="C149" s="29" t="s">
        <v>25</v>
      </c>
      <c r="D149" s="29" t="s">
        <v>92</v>
      </c>
      <c r="E149" s="29" t="s">
        <v>88</v>
      </c>
      <c r="F149" s="30">
        <f>COUNT(G149:M149)</f>
        <v>2</v>
      </c>
      <c r="G149" s="57"/>
      <c r="H149" s="57"/>
      <c r="I149" s="59"/>
      <c r="J149" s="31">
        <v>1564</v>
      </c>
      <c r="K149" s="57"/>
      <c r="L149" s="33">
        <v>1659</v>
      </c>
      <c r="M149" s="57"/>
      <c r="N149" s="35"/>
      <c r="O149" s="35"/>
      <c r="P149" s="35"/>
      <c r="Q149" s="34">
        <f>J149/$J$7*100</f>
        <v>76.85503685503686</v>
      </c>
      <c r="R149" s="35"/>
      <c r="S149" s="36">
        <f>L149/$L$7*100</f>
        <v>83.15789473684211</v>
      </c>
      <c r="T149" s="58"/>
      <c r="U149" s="37">
        <f>SUM(N149:T149)/F149</f>
        <v>80.00646579593948</v>
      </c>
    </row>
    <row r="150" spans="1:21" ht="13.5">
      <c r="A150" s="27">
        <v>143</v>
      </c>
      <c r="B150" s="28" t="s">
        <v>213</v>
      </c>
      <c r="C150" s="29" t="s">
        <v>21</v>
      </c>
      <c r="D150" s="29" t="s">
        <v>92</v>
      </c>
      <c r="E150" s="29" t="s">
        <v>42</v>
      </c>
      <c r="F150" s="30">
        <f>COUNT(G150:M150)</f>
        <v>1</v>
      </c>
      <c r="G150" s="57"/>
      <c r="H150" s="57"/>
      <c r="I150" s="59"/>
      <c r="J150" s="31">
        <v>1626</v>
      </c>
      <c r="K150" s="57"/>
      <c r="L150" s="57"/>
      <c r="M150" s="57"/>
      <c r="N150" s="35"/>
      <c r="O150" s="35"/>
      <c r="P150" s="35"/>
      <c r="Q150" s="34">
        <f>J150/$J$7*100</f>
        <v>79.9017199017199</v>
      </c>
      <c r="R150" s="35"/>
      <c r="S150" s="58"/>
      <c r="T150" s="58"/>
      <c r="U150" s="37">
        <f>SUM(N150:T150)/F150</f>
        <v>79.9017199017199</v>
      </c>
    </row>
    <row r="151" spans="1:26" s="47" customFormat="1" ht="13.5">
      <c r="A151" s="27">
        <v>144</v>
      </c>
      <c r="B151" s="28" t="s">
        <v>214</v>
      </c>
      <c r="C151" s="29" t="s">
        <v>25</v>
      </c>
      <c r="D151" s="29" t="s">
        <v>52</v>
      </c>
      <c r="E151" s="29" t="s">
        <v>42</v>
      </c>
      <c r="F151" s="30">
        <f>COUNT(G151:M151)</f>
        <v>2</v>
      </c>
      <c r="G151" s="30"/>
      <c r="H151" s="30"/>
      <c r="I151" s="31">
        <v>1699</v>
      </c>
      <c r="J151" s="31">
        <v>1534</v>
      </c>
      <c r="K151" s="30"/>
      <c r="L151" s="30"/>
      <c r="M151" s="30"/>
      <c r="N151" s="35"/>
      <c r="O151" s="35"/>
      <c r="P151" s="34">
        <f>I151/$I$7*100</f>
        <v>84.27579365079364</v>
      </c>
      <c r="Q151" s="34">
        <f>J151/$J$7*100</f>
        <v>75.38083538083538</v>
      </c>
      <c r="R151" s="35"/>
      <c r="S151" s="34"/>
      <c r="T151" s="34"/>
      <c r="U151" s="37">
        <f>SUM(N151:T151)/F151</f>
        <v>79.82831451581451</v>
      </c>
      <c r="V151"/>
      <c r="W151"/>
      <c r="Y151" s="53"/>
      <c r="Z151" s="9"/>
    </row>
    <row r="152" spans="1:21" ht="13.5">
      <c r="A152" s="27">
        <v>145</v>
      </c>
      <c r="B152" s="55" t="s">
        <v>215</v>
      </c>
      <c r="C152" s="56" t="s">
        <v>21</v>
      </c>
      <c r="D152" s="56" t="s">
        <v>115</v>
      </c>
      <c r="E152" s="56" t="s">
        <v>111</v>
      </c>
      <c r="F152" s="30">
        <f>COUNT(G152:M152)</f>
        <v>1</v>
      </c>
      <c r="G152" s="57"/>
      <c r="H152" s="57"/>
      <c r="I152" s="59"/>
      <c r="J152" s="59"/>
      <c r="K152" s="57"/>
      <c r="L152" s="33">
        <v>1588</v>
      </c>
      <c r="M152" s="57"/>
      <c r="N152" s="58"/>
      <c r="O152" s="58"/>
      <c r="P152" s="58"/>
      <c r="Q152" s="58"/>
      <c r="R152" s="58"/>
      <c r="S152" s="36">
        <f>L152/$L$7*100</f>
        <v>79.59899749373433</v>
      </c>
      <c r="T152" s="58"/>
      <c r="U152" s="37">
        <f>SUM(N152:T152)/F152</f>
        <v>79.59899749373433</v>
      </c>
    </row>
    <row r="153" spans="1:21" ht="13.5">
      <c r="A153" s="27">
        <v>146</v>
      </c>
      <c r="B153" s="28" t="s">
        <v>216</v>
      </c>
      <c r="C153" s="29" t="s">
        <v>46</v>
      </c>
      <c r="D153" s="29" t="s">
        <v>115</v>
      </c>
      <c r="E153" s="29" t="s">
        <v>42</v>
      </c>
      <c r="F153" s="30">
        <f>COUNT(G153:M153)</f>
        <v>2</v>
      </c>
      <c r="G153" s="57"/>
      <c r="H153" s="57"/>
      <c r="I153" s="59"/>
      <c r="J153" s="31">
        <v>1643</v>
      </c>
      <c r="K153" s="57"/>
      <c r="L153" s="33">
        <v>1559</v>
      </c>
      <c r="M153" s="57"/>
      <c r="N153" s="35"/>
      <c r="O153" s="35"/>
      <c r="P153" s="35"/>
      <c r="Q153" s="34">
        <f>J153/$J$7*100</f>
        <v>80.73710073710075</v>
      </c>
      <c r="R153" s="35"/>
      <c r="S153" s="36">
        <f>L153/$L$7*100</f>
        <v>78.1453634085213</v>
      </c>
      <c r="T153" s="58"/>
      <c r="U153" s="37">
        <f>SUM(N153:T153)/F153</f>
        <v>79.44123207281103</v>
      </c>
    </row>
    <row r="154" spans="1:21" ht="13.5">
      <c r="A154" s="27">
        <v>147</v>
      </c>
      <c r="B154" s="28" t="s">
        <v>217</v>
      </c>
      <c r="C154" s="29" t="s">
        <v>46</v>
      </c>
      <c r="D154" s="29" t="s">
        <v>92</v>
      </c>
      <c r="E154" s="29" t="s">
        <v>40</v>
      </c>
      <c r="F154" s="30">
        <f>COUNT(G154:M154)</f>
        <v>2</v>
      </c>
      <c r="G154" s="57"/>
      <c r="H154" s="57"/>
      <c r="I154" s="59"/>
      <c r="J154" s="31">
        <v>1461</v>
      </c>
      <c r="K154" s="57"/>
      <c r="L154" s="33">
        <v>1737</v>
      </c>
      <c r="M154" s="57"/>
      <c r="N154" s="35"/>
      <c r="O154" s="35"/>
      <c r="P154" s="35"/>
      <c r="Q154" s="34">
        <f>J154/$J$7*100</f>
        <v>71.79361179361179</v>
      </c>
      <c r="R154" s="35"/>
      <c r="S154" s="36">
        <f>L154/$L$7*100</f>
        <v>87.06766917293233</v>
      </c>
      <c r="T154" s="58"/>
      <c r="U154" s="37">
        <f>SUM(N154:T154)/F154</f>
        <v>79.43064048327206</v>
      </c>
    </row>
    <row r="155" spans="1:21" ht="13.5">
      <c r="A155" s="27">
        <v>148</v>
      </c>
      <c r="B155" s="28" t="s">
        <v>218</v>
      </c>
      <c r="C155" s="29" t="s">
        <v>25</v>
      </c>
      <c r="D155" s="29" t="s">
        <v>115</v>
      </c>
      <c r="E155" s="29" t="s">
        <v>40</v>
      </c>
      <c r="F155" s="30">
        <f>COUNT(G155:M155)</f>
        <v>2</v>
      </c>
      <c r="G155" s="57"/>
      <c r="H155" s="57"/>
      <c r="I155" s="59"/>
      <c r="J155" s="31">
        <v>1489</v>
      </c>
      <c r="K155" s="57"/>
      <c r="L155" s="33">
        <v>1708</v>
      </c>
      <c r="M155" s="57"/>
      <c r="N155" s="35"/>
      <c r="O155" s="35"/>
      <c r="P155" s="35"/>
      <c r="Q155" s="34">
        <f>J155/$J$7*100</f>
        <v>73.16953316953317</v>
      </c>
      <c r="R155" s="35"/>
      <c r="S155" s="36">
        <f>L155/$L$7*100</f>
        <v>85.6140350877193</v>
      </c>
      <c r="T155" s="58"/>
      <c r="U155" s="37">
        <f>SUM(N155:T155)/F155</f>
        <v>79.39178412862623</v>
      </c>
    </row>
    <row r="156" spans="1:26" s="47" customFormat="1" ht="13.5">
      <c r="A156" s="27">
        <v>149</v>
      </c>
      <c r="B156" s="28" t="s">
        <v>219</v>
      </c>
      <c r="C156" s="29" t="s">
        <v>25</v>
      </c>
      <c r="D156" s="29" t="s">
        <v>115</v>
      </c>
      <c r="E156" s="29" t="s">
        <v>111</v>
      </c>
      <c r="F156" s="30">
        <f>COUNT(G156:M156)</f>
        <v>2</v>
      </c>
      <c r="G156" s="29">
        <v>1454</v>
      </c>
      <c r="H156" s="30"/>
      <c r="I156" s="29"/>
      <c r="J156" s="32"/>
      <c r="K156" s="30"/>
      <c r="L156" s="33">
        <v>1654</v>
      </c>
      <c r="M156" s="30"/>
      <c r="N156" s="34">
        <f>G156/$G$7*100</f>
        <v>75.4932502596054</v>
      </c>
      <c r="O156" s="35"/>
      <c r="P156" s="35"/>
      <c r="Q156" s="35"/>
      <c r="R156" s="35"/>
      <c r="S156" s="36">
        <f>L156/$L$7*100</f>
        <v>82.90726817042606</v>
      </c>
      <c r="T156" s="34"/>
      <c r="U156" s="37">
        <f>SUM(N156:T156)/F156</f>
        <v>79.20025921501573</v>
      </c>
      <c r="V156"/>
      <c r="W156"/>
      <c r="X156" s="1"/>
      <c r="Y156" s="53"/>
      <c r="Z156" s="9"/>
    </row>
    <row r="157" spans="1:21" ht="13.5">
      <c r="A157" s="27">
        <v>150</v>
      </c>
      <c r="B157" s="28" t="s">
        <v>220</v>
      </c>
      <c r="C157" s="29" t="s">
        <v>46</v>
      </c>
      <c r="D157" s="29" t="s">
        <v>92</v>
      </c>
      <c r="E157" s="29" t="s">
        <v>32</v>
      </c>
      <c r="F157" s="30">
        <f>COUNT(G157:M157)</f>
        <v>2</v>
      </c>
      <c r="G157" s="57"/>
      <c r="H157" s="57"/>
      <c r="I157" s="59"/>
      <c r="J157" s="31">
        <v>1533</v>
      </c>
      <c r="K157" s="57"/>
      <c r="L157" s="33">
        <v>1657</v>
      </c>
      <c r="M157" s="57"/>
      <c r="N157" s="35"/>
      <c r="O157" s="35"/>
      <c r="P157" s="35"/>
      <c r="Q157" s="34">
        <f>J157/$J$7*100</f>
        <v>75.33169533169534</v>
      </c>
      <c r="R157" s="35"/>
      <c r="S157" s="36">
        <f>L157/$L$7*100</f>
        <v>83.05764411027569</v>
      </c>
      <c r="T157" s="58"/>
      <c r="U157" s="37">
        <f>SUM(N157:T157)/F157</f>
        <v>79.19466972098552</v>
      </c>
    </row>
    <row r="158" spans="1:26" s="47" customFormat="1" ht="13.5">
      <c r="A158" s="27">
        <v>151</v>
      </c>
      <c r="B158" s="28" t="s">
        <v>221</v>
      </c>
      <c r="C158" s="29" t="s">
        <v>21</v>
      </c>
      <c r="D158" s="29" t="s">
        <v>108</v>
      </c>
      <c r="E158" s="29" t="s">
        <v>36</v>
      </c>
      <c r="F158" s="30">
        <f>COUNT(G158:M158)</f>
        <v>2</v>
      </c>
      <c r="G158" s="30"/>
      <c r="H158" s="30"/>
      <c r="I158" s="31">
        <v>1539</v>
      </c>
      <c r="J158" s="32"/>
      <c r="K158" s="30"/>
      <c r="L158" s="33">
        <v>1624</v>
      </c>
      <c r="M158" s="30"/>
      <c r="N158" s="35"/>
      <c r="O158" s="35"/>
      <c r="P158" s="34">
        <f>I158/$I$7*100</f>
        <v>76.33928571428571</v>
      </c>
      <c r="Q158" s="35"/>
      <c r="R158" s="35"/>
      <c r="S158" s="36">
        <f>L158/$L$7*100</f>
        <v>81.40350877192982</v>
      </c>
      <c r="T158" s="34"/>
      <c r="U158" s="37">
        <f>SUM(N158:T158)/F158</f>
        <v>78.87139724310777</v>
      </c>
      <c r="V158"/>
      <c r="W158"/>
      <c r="X158" s="1"/>
      <c r="Y158" s="53"/>
      <c r="Z158" s="9"/>
    </row>
    <row r="159" spans="1:21" ht="13.5">
      <c r="A159" s="27">
        <v>152</v>
      </c>
      <c r="B159" s="28" t="s">
        <v>222</v>
      </c>
      <c r="C159" s="29" t="s">
        <v>46</v>
      </c>
      <c r="D159" s="29" t="s">
        <v>60</v>
      </c>
      <c r="E159" s="29" t="s">
        <v>205</v>
      </c>
      <c r="F159" s="30">
        <f>COUNT(G159:M159)</f>
        <v>2</v>
      </c>
      <c r="G159" s="57"/>
      <c r="H159" s="57"/>
      <c r="I159" s="59"/>
      <c r="J159" s="31">
        <v>1533</v>
      </c>
      <c r="K159" s="57"/>
      <c r="L159" s="33">
        <v>1637</v>
      </c>
      <c r="M159" s="57"/>
      <c r="N159" s="35"/>
      <c r="O159" s="35"/>
      <c r="P159" s="35"/>
      <c r="Q159" s="34">
        <f>J159/$J$7*100</f>
        <v>75.33169533169534</v>
      </c>
      <c r="R159" s="35"/>
      <c r="S159" s="36">
        <f>L159/$L$7*100</f>
        <v>82.05513784461152</v>
      </c>
      <c r="T159" s="58"/>
      <c r="U159" s="37">
        <f>SUM(N159:T159)/F159</f>
        <v>78.69341658815344</v>
      </c>
    </row>
    <row r="160" spans="1:24" ht="13.5">
      <c r="A160" s="27">
        <v>153</v>
      </c>
      <c r="B160" s="28" t="s">
        <v>223</v>
      </c>
      <c r="C160" s="29" t="s">
        <v>25</v>
      </c>
      <c r="D160" s="29" t="s">
        <v>87</v>
      </c>
      <c r="E160" s="29" t="s">
        <v>27</v>
      </c>
      <c r="F160" s="30">
        <f>COUNT(G160:M160)</f>
        <v>2</v>
      </c>
      <c r="G160" s="29"/>
      <c r="H160" s="31">
        <v>1356</v>
      </c>
      <c r="I160" s="29"/>
      <c r="J160" s="32"/>
      <c r="K160" s="32"/>
      <c r="L160" s="33">
        <v>1665</v>
      </c>
      <c r="M160" s="32"/>
      <c r="N160" s="35"/>
      <c r="O160" s="34">
        <f>H160/$H$7*100</f>
        <v>73.77584330794342</v>
      </c>
      <c r="P160" s="35"/>
      <c r="Q160" s="35"/>
      <c r="R160" s="35"/>
      <c r="S160" s="36">
        <f>L160/$L$7*100</f>
        <v>83.45864661654136</v>
      </c>
      <c r="T160" s="34"/>
      <c r="U160" s="37">
        <f>SUM(N160:T160)/F160</f>
        <v>78.61724496224238</v>
      </c>
      <c r="X160" s="47"/>
    </row>
    <row r="161" spans="1:21" ht="13.5">
      <c r="A161" s="27">
        <v>154</v>
      </c>
      <c r="B161" s="28" t="s">
        <v>224</v>
      </c>
      <c r="C161" s="29" t="s">
        <v>21</v>
      </c>
      <c r="D161" s="29" t="s">
        <v>47</v>
      </c>
      <c r="E161" s="29" t="s">
        <v>225</v>
      </c>
      <c r="F161" s="30">
        <f>COUNT(G161:M161)</f>
        <v>1</v>
      </c>
      <c r="G161" s="57"/>
      <c r="H161" s="57"/>
      <c r="I161" s="59"/>
      <c r="J161" s="59"/>
      <c r="K161" s="31">
        <v>1366</v>
      </c>
      <c r="L161" s="57"/>
      <c r="M161" s="57"/>
      <c r="N161" s="35"/>
      <c r="O161" s="35"/>
      <c r="P161" s="35"/>
      <c r="Q161" s="35"/>
      <c r="R161" s="34">
        <f>K161/$K$7*100</f>
        <v>78.41561423650975</v>
      </c>
      <c r="S161" s="58"/>
      <c r="T161" s="58"/>
      <c r="U161" s="37">
        <f>SUM(N161:T161)/F161</f>
        <v>78.41561423650975</v>
      </c>
    </row>
    <row r="162" spans="1:21" ht="13.5">
      <c r="A162" s="27">
        <v>155</v>
      </c>
      <c r="B162" s="28" t="s">
        <v>226</v>
      </c>
      <c r="C162" s="29" t="s">
        <v>25</v>
      </c>
      <c r="D162" s="29" t="s">
        <v>60</v>
      </c>
      <c r="E162" s="29" t="s">
        <v>205</v>
      </c>
      <c r="F162" s="30">
        <f>COUNT(G162:M162)</f>
        <v>2</v>
      </c>
      <c r="G162" s="30"/>
      <c r="H162" s="30"/>
      <c r="I162" s="31">
        <v>1576</v>
      </c>
      <c r="J162" s="31">
        <v>1599</v>
      </c>
      <c r="K162" s="30"/>
      <c r="L162" s="31"/>
      <c r="M162" s="30"/>
      <c r="N162" s="35"/>
      <c r="O162" s="35"/>
      <c r="P162" s="34">
        <f>I162/$I$7*100</f>
        <v>78.17460317460318</v>
      </c>
      <c r="Q162" s="34">
        <f>J162/$J$7*100</f>
        <v>78.57493857493859</v>
      </c>
      <c r="R162" s="35"/>
      <c r="S162" s="34"/>
      <c r="T162" s="34"/>
      <c r="U162" s="37">
        <f>SUM(N162:T162)/F162</f>
        <v>78.37477087477089</v>
      </c>
    </row>
    <row r="163" spans="1:21" ht="13.5">
      <c r="A163" s="27">
        <v>156</v>
      </c>
      <c r="B163" s="28" t="s">
        <v>227</v>
      </c>
      <c r="C163" s="29" t="s">
        <v>25</v>
      </c>
      <c r="D163" s="29" t="s">
        <v>78</v>
      </c>
      <c r="E163" s="29" t="s">
        <v>40</v>
      </c>
      <c r="F163" s="30">
        <f>COUNT(G163:M163)</f>
        <v>1</v>
      </c>
      <c r="G163" s="57"/>
      <c r="H163" s="57"/>
      <c r="I163" s="59"/>
      <c r="J163" s="31">
        <v>1592</v>
      </c>
      <c r="K163" s="57"/>
      <c r="L163" s="57"/>
      <c r="M163" s="57"/>
      <c r="N163" s="35"/>
      <c r="O163" s="35"/>
      <c r="P163" s="35"/>
      <c r="Q163" s="34">
        <f>J163/$J$7*100</f>
        <v>78.23095823095824</v>
      </c>
      <c r="R163" s="35"/>
      <c r="S163" s="58"/>
      <c r="T163" s="58"/>
      <c r="U163" s="37">
        <f>SUM(N163:T163)/F163</f>
        <v>78.23095823095824</v>
      </c>
    </row>
    <row r="164" spans="1:21" ht="13.5">
      <c r="A164" s="27">
        <v>157</v>
      </c>
      <c r="B164" s="28" t="s">
        <v>228</v>
      </c>
      <c r="C164" s="29" t="s">
        <v>25</v>
      </c>
      <c r="D164" s="29" t="s">
        <v>78</v>
      </c>
      <c r="E164" s="29" t="s">
        <v>44</v>
      </c>
      <c r="F164" s="30">
        <f>COUNT(G164:M164)</f>
        <v>1</v>
      </c>
      <c r="G164" s="57"/>
      <c r="H164" s="57"/>
      <c r="I164" s="59"/>
      <c r="J164" s="59"/>
      <c r="K164" s="31">
        <v>1361</v>
      </c>
      <c r="L164" s="57"/>
      <c r="M164" s="57"/>
      <c r="N164" s="35"/>
      <c r="O164" s="35"/>
      <c r="P164" s="35"/>
      <c r="Q164" s="35"/>
      <c r="R164" s="34">
        <f>K164/$K$7*100</f>
        <v>78.12858783008036</v>
      </c>
      <c r="S164" s="34">
        <f>L164/$G$7*100</f>
        <v>0</v>
      </c>
      <c r="T164" s="34">
        <f>M164/$G$7*100</f>
        <v>0</v>
      </c>
      <c r="U164" s="37">
        <f>SUM(N164:T164)/F164</f>
        <v>78.12858783008036</v>
      </c>
    </row>
    <row r="165" spans="1:21" ht="13.5">
      <c r="A165" s="27">
        <v>158</v>
      </c>
      <c r="B165" s="55" t="s">
        <v>229</v>
      </c>
      <c r="C165" s="56" t="s">
        <v>46</v>
      </c>
      <c r="D165" s="56" t="s">
        <v>108</v>
      </c>
      <c r="E165" s="56" t="s">
        <v>66</v>
      </c>
      <c r="F165" s="30">
        <f>COUNT(G165:M165)</f>
        <v>1</v>
      </c>
      <c r="G165" s="57"/>
      <c r="H165" s="57"/>
      <c r="I165" s="59"/>
      <c r="J165" s="59"/>
      <c r="K165" s="57"/>
      <c r="L165" s="33">
        <v>1555</v>
      </c>
      <c r="M165" s="57"/>
      <c r="N165" s="58"/>
      <c r="O165" s="58"/>
      <c r="P165" s="58"/>
      <c r="Q165" s="58"/>
      <c r="R165" s="58"/>
      <c r="S165" s="36">
        <f>L165/$L$7*100</f>
        <v>77.94486215538848</v>
      </c>
      <c r="T165" s="58"/>
      <c r="U165" s="37">
        <f>SUM(N165:T165)/F165</f>
        <v>77.94486215538848</v>
      </c>
    </row>
    <row r="166" spans="1:21" ht="13.5">
      <c r="A166" s="27">
        <v>159</v>
      </c>
      <c r="B166" s="28" t="s">
        <v>230</v>
      </c>
      <c r="C166" s="29" t="s">
        <v>46</v>
      </c>
      <c r="D166" s="29" t="s">
        <v>87</v>
      </c>
      <c r="E166" s="29" t="s">
        <v>56</v>
      </c>
      <c r="F166" s="30">
        <f>COUNT(G166:M166)</f>
        <v>2</v>
      </c>
      <c r="G166" s="57"/>
      <c r="H166" s="57"/>
      <c r="I166" s="59"/>
      <c r="J166" s="31">
        <v>1384</v>
      </c>
      <c r="K166" s="57"/>
      <c r="L166" s="33">
        <v>1740</v>
      </c>
      <c r="M166" s="57"/>
      <c r="N166" s="35"/>
      <c r="O166" s="35"/>
      <c r="P166" s="35"/>
      <c r="Q166" s="34">
        <f>J166/$J$7*100</f>
        <v>68.00982800982801</v>
      </c>
      <c r="R166" s="35"/>
      <c r="S166" s="36">
        <f>L166/$L$7*100</f>
        <v>87.21804511278195</v>
      </c>
      <c r="T166" s="58"/>
      <c r="U166" s="37">
        <f>SUM(N166:T166)/F166</f>
        <v>77.61393656130498</v>
      </c>
    </row>
    <row r="167" spans="1:21" ht="13.5">
      <c r="A167" s="27">
        <v>160</v>
      </c>
      <c r="B167" s="28" t="s">
        <v>231</v>
      </c>
      <c r="C167" s="29" t="s">
        <v>25</v>
      </c>
      <c r="D167" s="29" t="s">
        <v>87</v>
      </c>
      <c r="E167" s="29" t="s">
        <v>44</v>
      </c>
      <c r="F167" s="30">
        <f>COUNT(G167:M167)</f>
        <v>2</v>
      </c>
      <c r="G167" s="57"/>
      <c r="H167" s="57"/>
      <c r="I167" s="59"/>
      <c r="J167" s="59"/>
      <c r="K167" s="31">
        <v>1343</v>
      </c>
      <c r="L167" s="33">
        <v>1557</v>
      </c>
      <c r="M167" s="57"/>
      <c r="N167" s="35"/>
      <c r="O167" s="35"/>
      <c r="P167" s="35"/>
      <c r="Q167" s="35"/>
      <c r="R167" s="34">
        <f>K167/$K$7*100</f>
        <v>77.09529276693455</v>
      </c>
      <c r="S167" s="36">
        <f>L167/$L$7*100</f>
        <v>78.04511278195488</v>
      </c>
      <c r="T167" s="58"/>
      <c r="U167" s="37">
        <f>SUM(N167:T167)/F167</f>
        <v>77.57020277444471</v>
      </c>
    </row>
    <row r="168" spans="1:21" ht="13.5">
      <c r="A168" s="27">
        <v>161</v>
      </c>
      <c r="B168" s="28" t="s">
        <v>232</v>
      </c>
      <c r="C168" s="29" t="s">
        <v>25</v>
      </c>
      <c r="D168" s="29" t="s">
        <v>92</v>
      </c>
      <c r="E168" s="29" t="s">
        <v>42</v>
      </c>
      <c r="F168" s="30">
        <f>COUNT(G168:M168)</f>
        <v>1</v>
      </c>
      <c r="G168" s="57"/>
      <c r="H168" s="57"/>
      <c r="I168" s="59"/>
      <c r="J168" s="31">
        <v>1578</v>
      </c>
      <c r="K168" s="57"/>
      <c r="L168" s="57"/>
      <c r="M168" s="57"/>
      <c r="N168" s="35"/>
      <c r="O168" s="35"/>
      <c r="P168" s="35"/>
      <c r="Q168" s="34">
        <f>J168/$J$7*100</f>
        <v>77.54299754299754</v>
      </c>
      <c r="R168" s="35"/>
      <c r="S168" s="58"/>
      <c r="T168" s="58"/>
      <c r="U168" s="37">
        <f>SUM(N168:T168)/F168</f>
        <v>77.54299754299754</v>
      </c>
    </row>
    <row r="169" spans="1:21" ht="13.5">
      <c r="A169" s="27">
        <v>162</v>
      </c>
      <c r="B169" s="55" t="s">
        <v>233</v>
      </c>
      <c r="C169" s="56" t="s">
        <v>25</v>
      </c>
      <c r="D169" s="56" t="s">
        <v>115</v>
      </c>
      <c r="E169" s="56" t="s">
        <v>66</v>
      </c>
      <c r="F169" s="30">
        <f>COUNT(G169:M169)</f>
        <v>1</v>
      </c>
      <c r="G169" s="57"/>
      <c r="H169" s="57"/>
      <c r="I169" s="59"/>
      <c r="J169" s="59"/>
      <c r="K169" s="57"/>
      <c r="L169" s="33">
        <v>1545</v>
      </c>
      <c r="M169" s="57"/>
      <c r="N169" s="58"/>
      <c r="O169" s="58"/>
      <c r="P169" s="58"/>
      <c r="Q169" s="58"/>
      <c r="R169" s="58"/>
      <c r="S169" s="36">
        <f>L169/$L$7*100</f>
        <v>77.44360902255639</v>
      </c>
      <c r="T169" s="58"/>
      <c r="U169" s="37">
        <f>SUM(N169:T169)/F169</f>
        <v>77.44360902255639</v>
      </c>
    </row>
    <row r="170" spans="1:21" ht="13.5">
      <c r="A170" s="27">
        <v>163</v>
      </c>
      <c r="B170" s="28" t="s">
        <v>234</v>
      </c>
      <c r="C170" s="29" t="s">
        <v>118</v>
      </c>
      <c r="D170" s="29" t="s">
        <v>87</v>
      </c>
      <c r="E170" s="29" t="s">
        <v>64</v>
      </c>
      <c r="F170" s="30">
        <f>COUNT(G170:M170)</f>
        <v>2</v>
      </c>
      <c r="G170" s="30"/>
      <c r="H170" s="30"/>
      <c r="I170" s="31">
        <v>1620</v>
      </c>
      <c r="J170" s="31">
        <v>1507</v>
      </c>
      <c r="K170" s="29"/>
      <c r="L170" s="30"/>
      <c r="M170" s="30"/>
      <c r="N170" s="35"/>
      <c r="O170" s="35"/>
      <c r="P170" s="34">
        <f>I170/$I$7*100</f>
        <v>80.35714285714286</v>
      </c>
      <c r="Q170" s="34">
        <f>J170/$J$7*100</f>
        <v>74.05405405405405</v>
      </c>
      <c r="R170" s="35"/>
      <c r="S170" s="34"/>
      <c r="T170" s="34"/>
      <c r="U170" s="37">
        <f>SUM(N170:T170)/F170</f>
        <v>77.20559845559845</v>
      </c>
    </row>
    <row r="171" spans="1:24" ht="13.5">
      <c r="A171" s="27">
        <v>164</v>
      </c>
      <c r="B171" s="28" t="s">
        <v>235</v>
      </c>
      <c r="C171" s="29" t="s">
        <v>25</v>
      </c>
      <c r="D171" s="29" t="s">
        <v>78</v>
      </c>
      <c r="E171" s="29" t="s">
        <v>56</v>
      </c>
      <c r="F171" s="30">
        <f>COUNT(G171:M171)</f>
        <v>2</v>
      </c>
      <c r="G171" s="30"/>
      <c r="H171" s="30"/>
      <c r="I171" s="31">
        <v>1520</v>
      </c>
      <c r="J171" s="31">
        <v>1598</v>
      </c>
      <c r="K171" s="30"/>
      <c r="L171" s="30"/>
      <c r="M171" s="30"/>
      <c r="N171" s="35"/>
      <c r="O171" s="35"/>
      <c r="P171" s="34">
        <f>I171/$I$7*100</f>
        <v>75.39682539682539</v>
      </c>
      <c r="Q171" s="34">
        <f>J171/$J$7*100</f>
        <v>78.52579852579854</v>
      </c>
      <c r="R171" s="35"/>
      <c r="S171" s="34"/>
      <c r="T171" s="34"/>
      <c r="U171" s="37">
        <f>SUM(N171:T171)/F171</f>
        <v>76.96131196131196</v>
      </c>
      <c r="X171" s="47"/>
    </row>
    <row r="172" spans="1:21" ht="13.5">
      <c r="A172" s="27">
        <v>165</v>
      </c>
      <c r="B172" s="28" t="s">
        <v>236</v>
      </c>
      <c r="C172" s="29" t="s">
        <v>21</v>
      </c>
      <c r="D172" s="29" t="s">
        <v>115</v>
      </c>
      <c r="E172" s="29" t="s">
        <v>42</v>
      </c>
      <c r="F172" s="30">
        <f>COUNT(G172:M172)</f>
        <v>1</v>
      </c>
      <c r="G172" s="57"/>
      <c r="H172" s="57"/>
      <c r="I172" s="59"/>
      <c r="J172" s="31">
        <v>1562</v>
      </c>
      <c r="K172" s="57"/>
      <c r="L172" s="57"/>
      <c r="M172" s="57"/>
      <c r="N172" s="35"/>
      <c r="O172" s="35"/>
      <c r="P172" s="35"/>
      <c r="Q172" s="34">
        <f>J172/$J$7*100</f>
        <v>76.75675675675676</v>
      </c>
      <c r="R172" s="35"/>
      <c r="S172" s="58"/>
      <c r="T172" s="58"/>
      <c r="U172" s="37">
        <f>SUM(N172:T172)/F172</f>
        <v>76.75675675675676</v>
      </c>
    </row>
    <row r="173" spans="1:21" ht="13.5">
      <c r="A173" s="27">
        <v>166</v>
      </c>
      <c r="B173" s="28" t="s">
        <v>237</v>
      </c>
      <c r="C173" s="29" t="s">
        <v>25</v>
      </c>
      <c r="D173" s="29" t="s">
        <v>87</v>
      </c>
      <c r="E173" s="29" t="s">
        <v>205</v>
      </c>
      <c r="F173" s="30">
        <f>COUNT(G173:M173)</f>
        <v>2</v>
      </c>
      <c r="G173" s="30"/>
      <c r="H173" s="30"/>
      <c r="I173" s="31">
        <v>1537</v>
      </c>
      <c r="J173" s="31">
        <v>1557</v>
      </c>
      <c r="K173" s="30"/>
      <c r="L173" s="30"/>
      <c r="M173" s="30"/>
      <c r="N173" s="35"/>
      <c r="O173" s="35"/>
      <c r="P173" s="34">
        <f>I173/$I$7*100</f>
        <v>76.24007936507937</v>
      </c>
      <c r="Q173" s="34">
        <f>J173/$J$7*100</f>
        <v>76.51105651105651</v>
      </c>
      <c r="R173" s="35"/>
      <c r="S173" s="34"/>
      <c r="T173" s="34"/>
      <c r="U173" s="37">
        <f>SUM(N173:T173)/F173</f>
        <v>76.37556793806795</v>
      </c>
    </row>
    <row r="174" spans="1:21" ht="13.5">
      <c r="A174" s="27">
        <v>167</v>
      </c>
      <c r="B174" s="28" t="s">
        <v>238</v>
      </c>
      <c r="C174" s="29" t="s">
        <v>21</v>
      </c>
      <c r="D174" s="29" t="s">
        <v>47</v>
      </c>
      <c r="E174" s="29" t="s">
        <v>225</v>
      </c>
      <c r="F174" s="30">
        <f>COUNT(G174:M174)</f>
        <v>1</v>
      </c>
      <c r="G174" s="57"/>
      <c r="H174" s="57"/>
      <c r="I174" s="59"/>
      <c r="J174" s="59"/>
      <c r="K174" s="31">
        <v>1329</v>
      </c>
      <c r="L174" s="57"/>
      <c r="M174" s="57"/>
      <c r="N174" s="35"/>
      <c r="O174" s="35"/>
      <c r="P174" s="35"/>
      <c r="Q174" s="35"/>
      <c r="R174" s="34">
        <f>K174/$K$7*100</f>
        <v>76.29161882893226</v>
      </c>
      <c r="S174" s="58"/>
      <c r="T174" s="58"/>
      <c r="U174" s="37">
        <f>SUM(N174:T174)/F174</f>
        <v>76.29161882893226</v>
      </c>
    </row>
    <row r="175" spans="1:21" ht="13.5">
      <c r="A175" s="27">
        <v>168</v>
      </c>
      <c r="B175" s="28" t="s">
        <v>239</v>
      </c>
      <c r="C175" s="29" t="s">
        <v>25</v>
      </c>
      <c r="D175" s="29" t="s">
        <v>115</v>
      </c>
      <c r="E175" s="29" t="s">
        <v>42</v>
      </c>
      <c r="F175" s="30">
        <f>COUNT(G175:M175)</f>
        <v>1</v>
      </c>
      <c r="G175" s="57"/>
      <c r="H175" s="57"/>
      <c r="I175" s="59"/>
      <c r="J175" s="31">
        <v>1552</v>
      </c>
      <c r="K175" s="57"/>
      <c r="L175" s="57"/>
      <c r="M175" s="57"/>
      <c r="N175" s="35"/>
      <c r="O175" s="35"/>
      <c r="P175" s="35"/>
      <c r="Q175" s="34">
        <f>J175/$J$7*100</f>
        <v>76.26535626535626</v>
      </c>
      <c r="R175" s="35"/>
      <c r="S175" s="58"/>
      <c r="T175" s="58"/>
      <c r="U175" s="37">
        <f>SUM(N175:T175)/F175</f>
        <v>76.26535626535626</v>
      </c>
    </row>
    <row r="176" spans="1:24" ht="13.5">
      <c r="A176" s="27">
        <v>169</v>
      </c>
      <c r="B176" s="28" t="s">
        <v>240</v>
      </c>
      <c r="C176" s="29" t="s">
        <v>25</v>
      </c>
      <c r="D176" s="29" t="s">
        <v>87</v>
      </c>
      <c r="E176" s="29" t="s">
        <v>137</v>
      </c>
      <c r="F176" s="30">
        <f>COUNT(G176:M176)</f>
        <v>1</v>
      </c>
      <c r="G176" s="52"/>
      <c r="H176" s="31">
        <v>1400</v>
      </c>
      <c r="I176" s="32"/>
      <c r="J176" s="32"/>
      <c r="K176" s="32"/>
      <c r="L176" s="32"/>
      <c r="M176" s="32"/>
      <c r="N176" s="35"/>
      <c r="O176" s="34">
        <f>H176/$H$7*100</f>
        <v>76.16974972796517</v>
      </c>
      <c r="P176" s="35"/>
      <c r="Q176" s="35"/>
      <c r="R176" s="35"/>
      <c r="S176" s="34"/>
      <c r="T176" s="34"/>
      <c r="U176" s="37">
        <f>SUM(N176:T176)/F176</f>
        <v>76.16974972796517</v>
      </c>
      <c r="X176" s="47"/>
    </row>
    <row r="177" spans="1:21" ht="13.5">
      <c r="A177" s="27">
        <v>170</v>
      </c>
      <c r="B177" s="28" t="s">
        <v>241</v>
      </c>
      <c r="C177" s="29" t="s">
        <v>21</v>
      </c>
      <c r="D177" s="29" t="s">
        <v>115</v>
      </c>
      <c r="E177" s="29" t="s">
        <v>64</v>
      </c>
      <c r="F177" s="30">
        <f>COUNT(G177:M177)</f>
        <v>2</v>
      </c>
      <c r="G177" s="57"/>
      <c r="H177" s="57"/>
      <c r="I177" s="59"/>
      <c r="J177" s="31">
        <v>1346</v>
      </c>
      <c r="K177" s="57"/>
      <c r="L177" s="33">
        <v>1718</v>
      </c>
      <c r="M177" s="57"/>
      <c r="N177" s="35"/>
      <c r="O177" s="35"/>
      <c r="P177" s="35"/>
      <c r="Q177" s="34">
        <f>J177/$J$7*100</f>
        <v>66.14250614250614</v>
      </c>
      <c r="R177" s="35"/>
      <c r="S177" s="36">
        <f>L177/$L$7*100</f>
        <v>86.11528822055138</v>
      </c>
      <c r="T177" s="58"/>
      <c r="U177" s="37">
        <f>SUM(N177:T177)/F177</f>
        <v>76.12889718152876</v>
      </c>
    </row>
    <row r="178" spans="1:21" ht="13.5">
      <c r="A178" s="27">
        <v>171</v>
      </c>
      <c r="B178" s="28" t="s">
        <v>242</v>
      </c>
      <c r="C178" s="29" t="s">
        <v>25</v>
      </c>
      <c r="D178" s="29" t="s">
        <v>243</v>
      </c>
      <c r="E178" s="29" t="s">
        <v>32</v>
      </c>
      <c r="F178" s="30">
        <f>COUNT(G178:M178)</f>
        <v>2</v>
      </c>
      <c r="G178" s="29"/>
      <c r="H178" s="31">
        <v>1234</v>
      </c>
      <c r="I178" s="32"/>
      <c r="J178" s="32"/>
      <c r="K178" s="32"/>
      <c r="L178" s="33">
        <v>1689</v>
      </c>
      <c r="M178" s="32"/>
      <c r="N178" s="35"/>
      <c r="O178" s="34">
        <f>H178/$H$7*100</f>
        <v>67.13819368879217</v>
      </c>
      <c r="P178" s="35"/>
      <c r="Q178" s="35"/>
      <c r="R178" s="35"/>
      <c r="S178" s="36">
        <f>L178/$L$7*100</f>
        <v>84.66165413533835</v>
      </c>
      <c r="T178" s="34"/>
      <c r="U178" s="37">
        <f>SUM(N178:T178)/F178</f>
        <v>75.89992391206526</v>
      </c>
    </row>
    <row r="179" spans="1:21" ht="13.5">
      <c r="A179" s="27">
        <v>172</v>
      </c>
      <c r="B179" s="28" t="s">
        <v>244</v>
      </c>
      <c r="C179" s="29" t="s">
        <v>46</v>
      </c>
      <c r="D179" s="29" t="s">
        <v>92</v>
      </c>
      <c r="E179" s="29" t="s">
        <v>88</v>
      </c>
      <c r="F179" s="30">
        <f>COUNT(G179:M179)</f>
        <v>1</v>
      </c>
      <c r="G179" s="57"/>
      <c r="H179" s="57"/>
      <c r="I179" s="59"/>
      <c r="J179" s="31">
        <v>1544</v>
      </c>
      <c r="K179" s="57"/>
      <c r="L179" s="57"/>
      <c r="M179" s="57"/>
      <c r="N179" s="35"/>
      <c r="O179" s="35"/>
      <c r="P179" s="35"/>
      <c r="Q179" s="34">
        <f>J179/$J$7*100</f>
        <v>75.87223587223588</v>
      </c>
      <c r="R179" s="35"/>
      <c r="S179" s="58"/>
      <c r="T179" s="58"/>
      <c r="U179" s="37">
        <f>SUM(N179:T179)/F179</f>
        <v>75.87223587223588</v>
      </c>
    </row>
    <row r="180" spans="1:21" ht="13.5">
      <c r="A180" s="27">
        <v>173</v>
      </c>
      <c r="B180" s="55" t="s">
        <v>245</v>
      </c>
      <c r="C180" s="56" t="s">
        <v>25</v>
      </c>
      <c r="D180" s="56" t="s">
        <v>126</v>
      </c>
      <c r="E180" s="56" t="s">
        <v>116</v>
      </c>
      <c r="F180" s="30">
        <f>COUNT(G180:M180)</f>
        <v>1</v>
      </c>
      <c r="G180" s="57"/>
      <c r="H180" s="57"/>
      <c r="I180" s="59"/>
      <c r="J180" s="59"/>
      <c r="K180" s="57"/>
      <c r="L180" s="33">
        <v>1513</v>
      </c>
      <c r="M180" s="57"/>
      <c r="N180" s="58"/>
      <c r="O180" s="58"/>
      <c r="P180" s="58"/>
      <c r="Q180" s="58"/>
      <c r="R180" s="58"/>
      <c r="S180" s="36">
        <f>L180/$L$7*100</f>
        <v>75.83959899749372</v>
      </c>
      <c r="T180" s="58"/>
      <c r="U180" s="37">
        <f>SUM(N180:T180)/F180</f>
        <v>75.83959899749372</v>
      </c>
    </row>
    <row r="181" spans="1:21" ht="13.5">
      <c r="A181" s="27">
        <v>174</v>
      </c>
      <c r="B181" s="28" t="s">
        <v>246</v>
      </c>
      <c r="C181" s="29" t="s">
        <v>25</v>
      </c>
      <c r="D181" s="29" t="s">
        <v>126</v>
      </c>
      <c r="E181" s="29" t="s">
        <v>111</v>
      </c>
      <c r="F181" s="30">
        <f>COUNT(G181:M181)</f>
        <v>2</v>
      </c>
      <c r="G181" s="57"/>
      <c r="H181" s="57"/>
      <c r="I181" s="59"/>
      <c r="J181" s="59"/>
      <c r="K181" s="31">
        <v>1230</v>
      </c>
      <c r="L181" s="33">
        <v>1614</v>
      </c>
      <c r="M181" s="57"/>
      <c r="N181" s="35"/>
      <c r="O181" s="35"/>
      <c r="P181" s="35"/>
      <c r="Q181" s="35"/>
      <c r="R181" s="34">
        <f>K181/$K$7*100</f>
        <v>70.60849598163031</v>
      </c>
      <c r="S181" s="36">
        <f>L181/$L$7*100</f>
        <v>80.90225563909775</v>
      </c>
      <c r="T181" s="58"/>
      <c r="U181" s="37">
        <f>SUM(N181:T181)/F181</f>
        <v>75.75537581036403</v>
      </c>
    </row>
    <row r="182" spans="1:21" ht="13.5">
      <c r="A182" s="27">
        <v>175</v>
      </c>
      <c r="B182" s="28" t="s">
        <v>247</v>
      </c>
      <c r="C182" s="29" t="s">
        <v>25</v>
      </c>
      <c r="D182" s="29" t="s">
        <v>126</v>
      </c>
      <c r="E182" s="29" t="s">
        <v>111</v>
      </c>
      <c r="F182" s="30">
        <f>COUNT(G182:M182)</f>
        <v>2</v>
      </c>
      <c r="G182" s="57"/>
      <c r="H182" s="57"/>
      <c r="I182" s="59"/>
      <c r="J182" s="59"/>
      <c r="K182" s="31">
        <v>1268</v>
      </c>
      <c r="L182" s="33">
        <v>1570</v>
      </c>
      <c r="M182" s="57"/>
      <c r="N182" s="35"/>
      <c r="O182" s="35"/>
      <c r="P182" s="35"/>
      <c r="Q182" s="35"/>
      <c r="R182" s="34">
        <f>K182/$K$7*100</f>
        <v>72.78989667049368</v>
      </c>
      <c r="S182" s="36">
        <f>L182/$L$7*100</f>
        <v>78.69674185463658</v>
      </c>
      <c r="T182" s="58"/>
      <c r="U182" s="37">
        <f>SUM(N182:T182)/F182</f>
        <v>75.74331926256514</v>
      </c>
    </row>
    <row r="183" spans="1:21" ht="13.5">
      <c r="A183" s="27">
        <v>176</v>
      </c>
      <c r="B183" s="28" t="s">
        <v>248</v>
      </c>
      <c r="C183" s="29" t="s">
        <v>118</v>
      </c>
      <c r="D183" s="29" t="s">
        <v>126</v>
      </c>
      <c r="E183" s="29" t="s">
        <v>249</v>
      </c>
      <c r="F183" s="30">
        <f>COUNT(G183:M183)</f>
        <v>2</v>
      </c>
      <c r="G183" s="57"/>
      <c r="H183" s="57"/>
      <c r="I183" s="59"/>
      <c r="J183" s="59"/>
      <c r="K183" s="31">
        <v>1236</v>
      </c>
      <c r="L183" s="33">
        <v>1604</v>
      </c>
      <c r="M183" s="57"/>
      <c r="N183" s="35"/>
      <c r="O183" s="35"/>
      <c r="P183" s="35"/>
      <c r="Q183" s="35"/>
      <c r="R183" s="34">
        <f>K183/$K$7*100</f>
        <v>70.95292766934558</v>
      </c>
      <c r="S183" s="36">
        <f>L183/$L$7*100</f>
        <v>80.40100250626566</v>
      </c>
      <c r="T183" s="58"/>
      <c r="U183" s="37">
        <f>SUM(N183:T183)/F183</f>
        <v>75.67696508780563</v>
      </c>
    </row>
    <row r="184" spans="1:24" ht="13.5">
      <c r="A184" s="27">
        <v>177</v>
      </c>
      <c r="B184" s="28" t="s">
        <v>250</v>
      </c>
      <c r="C184" s="29" t="s">
        <v>46</v>
      </c>
      <c r="D184" s="29" t="s">
        <v>87</v>
      </c>
      <c r="E184" s="29" t="s">
        <v>66</v>
      </c>
      <c r="F184" s="30">
        <f>COUNT(G184:M184)</f>
        <v>1</v>
      </c>
      <c r="G184" s="32"/>
      <c r="H184" s="31">
        <v>1388</v>
      </c>
      <c r="I184" s="32"/>
      <c r="J184" s="32"/>
      <c r="K184" s="32"/>
      <c r="L184" s="32"/>
      <c r="M184" s="32"/>
      <c r="N184" s="35"/>
      <c r="O184" s="34">
        <f>H184/$H$7*100</f>
        <v>75.51686615886834</v>
      </c>
      <c r="P184" s="35"/>
      <c r="Q184" s="35"/>
      <c r="R184" s="35"/>
      <c r="S184" s="34"/>
      <c r="T184" s="34"/>
      <c r="U184" s="37">
        <f>SUM(N184:T184)/F184</f>
        <v>75.51686615886834</v>
      </c>
      <c r="X184" s="47"/>
    </row>
    <row r="185" spans="1:21" ht="13.5">
      <c r="A185" s="27">
        <v>178</v>
      </c>
      <c r="B185" s="28" t="s">
        <v>251</v>
      </c>
      <c r="C185" s="29" t="s">
        <v>21</v>
      </c>
      <c r="D185" s="29" t="s">
        <v>243</v>
      </c>
      <c r="E185" s="29" t="s">
        <v>44</v>
      </c>
      <c r="F185" s="30">
        <f>COUNT(G185:M185)</f>
        <v>2</v>
      </c>
      <c r="G185" s="57"/>
      <c r="H185" s="57"/>
      <c r="I185" s="59"/>
      <c r="J185" s="59"/>
      <c r="K185" s="31">
        <v>1263</v>
      </c>
      <c r="L185" s="33">
        <v>1566</v>
      </c>
      <c r="M185" s="57"/>
      <c r="N185" s="35"/>
      <c r="O185" s="35"/>
      <c r="P185" s="35"/>
      <c r="Q185" s="35"/>
      <c r="R185" s="34">
        <f>K185/$K$7*100</f>
        <v>72.50287026406428</v>
      </c>
      <c r="S185" s="36">
        <f>L185/$L$7*100</f>
        <v>78.49624060150376</v>
      </c>
      <c r="T185" s="58"/>
      <c r="U185" s="37">
        <f>SUM(N185:T185)/F185</f>
        <v>75.49955543278402</v>
      </c>
    </row>
    <row r="186" spans="1:21" ht="13.5">
      <c r="A186" s="27">
        <v>179</v>
      </c>
      <c r="B186" s="28" t="s">
        <v>252</v>
      </c>
      <c r="C186" s="29" t="s">
        <v>21</v>
      </c>
      <c r="D186" s="29" t="s">
        <v>108</v>
      </c>
      <c r="E186" s="29" t="s">
        <v>36</v>
      </c>
      <c r="F186" s="30">
        <f>COUNT(G186:M186)</f>
        <v>2</v>
      </c>
      <c r="G186" s="30"/>
      <c r="H186" s="30"/>
      <c r="I186" s="31">
        <v>1478</v>
      </c>
      <c r="J186" s="32"/>
      <c r="K186" s="31">
        <v>1353</v>
      </c>
      <c r="L186" s="31"/>
      <c r="M186" s="30"/>
      <c r="N186" s="35"/>
      <c r="O186" s="35"/>
      <c r="P186" s="34">
        <f>I186/$I$7*100</f>
        <v>73.31349206349206</v>
      </c>
      <c r="Q186" s="35"/>
      <c r="R186" s="34">
        <f>K186/$K$7*100</f>
        <v>77.66934557979333</v>
      </c>
      <c r="S186" s="34"/>
      <c r="T186" s="34"/>
      <c r="U186" s="37">
        <f>SUM(N186:T186)/F186</f>
        <v>75.4914188216427</v>
      </c>
    </row>
    <row r="187" spans="1:21" ht="13.5">
      <c r="A187" s="27">
        <v>180</v>
      </c>
      <c r="B187" s="28" t="s">
        <v>253</v>
      </c>
      <c r="C187" s="29" t="s">
        <v>46</v>
      </c>
      <c r="D187" s="29" t="s">
        <v>92</v>
      </c>
      <c r="E187" s="29" t="s">
        <v>40</v>
      </c>
      <c r="F187" s="30">
        <f>COUNT(G187:M187)</f>
        <v>2</v>
      </c>
      <c r="G187" s="57"/>
      <c r="H187" s="57"/>
      <c r="I187" s="59"/>
      <c r="J187" s="31">
        <v>1542</v>
      </c>
      <c r="K187" s="57"/>
      <c r="L187" s="33">
        <v>1500</v>
      </c>
      <c r="M187" s="57"/>
      <c r="N187" s="35"/>
      <c r="O187" s="35"/>
      <c r="P187" s="35"/>
      <c r="Q187" s="34">
        <f>J187/$J$7*100</f>
        <v>75.77395577395578</v>
      </c>
      <c r="R187" s="35"/>
      <c r="S187" s="36">
        <f>L187/$L$7*100</f>
        <v>75.18796992481202</v>
      </c>
      <c r="T187" s="58"/>
      <c r="U187" s="37">
        <f>SUM(N187:T187)/F187</f>
        <v>75.4809628493839</v>
      </c>
    </row>
    <row r="188" spans="1:21" ht="13.5">
      <c r="A188" s="27">
        <v>181</v>
      </c>
      <c r="B188" s="28" t="s">
        <v>254</v>
      </c>
      <c r="C188" s="29" t="s">
        <v>21</v>
      </c>
      <c r="D188" s="29" t="s">
        <v>108</v>
      </c>
      <c r="E188" s="29" t="s">
        <v>40</v>
      </c>
      <c r="F188" s="30">
        <f>COUNT(G188:M188)</f>
        <v>1</v>
      </c>
      <c r="G188" s="57"/>
      <c r="H188" s="57"/>
      <c r="I188" s="59"/>
      <c r="J188" s="31">
        <v>1527</v>
      </c>
      <c r="K188" s="57"/>
      <c r="L188" s="57"/>
      <c r="M188" s="57"/>
      <c r="N188" s="35"/>
      <c r="O188" s="35"/>
      <c r="P188" s="35"/>
      <c r="Q188" s="34">
        <f>J188/$J$7*100</f>
        <v>75.03685503685503</v>
      </c>
      <c r="R188" s="35"/>
      <c r="S188" s="58"/>
      <c r="T188" s="58"/>
      <c r="U188" s="37">
        <f>SUM(N188:T188)/F188</f>
        <v>75.03685503685503</v>
      </c>
    </row>
    <row r="189" spans="1:21" ht="13.5">
      <c r="A189" s="27">
        <v>182</v>
      </c>
      <c r="B189" s="28" t="s">
        <v>255</v>
      </c>
      <c r="C189" s="29" t="s">
        <v>21</v>
      </c>
      <c r="D189" s="29" t="s">
        <v>92</v>
      </c>
      <c r="E189" s="29" t="s">
        <v>66</v>
      </c>
      <c r="F189" s="30">
        <f>COUNT(G189:M189)</f>
        <v>1</v>
      </c>
      <c r="G189" s="29"/>
      <c r="H189" s="31">
        <v>1376</v>
      </c>
      <c r="I189" s="32"/>
      <c r="J189" s="32"/>
      <c r="K189" s="32"/>
      <c r="L189" s="32"/>
      <c r="M189" s="32"/>
      <c r="N189" s="35"/>
      <c r="O189" s="34">
        <f>H189/$H$7*100</f>
        <v>74.8639825897715</v>
      </c>
      <c r="P189" s="35"/>
      <c r="Q189" s="35"/>
      <c r="R189" s="35"/>
      <c r="S189" s="34"/>
      <c r="T189" s="34"/>
      <c r="U189" s="37">
        <f>SUM(N189:T189)/F189</f>
        <v>74.8639825897715</v>
      </c>
    </row>
    <row r="190" spans="1:21" ht="13.5">
      <c r="A190" s="27">
        <v>183</v>
      </c>
      <c r="B190" s="55" t="s">
        <v>256</v>
      </c>
      <c r="C190" s="56" t="s">
        <v>25</v>
      </c>
      <c r="D190" s="56" t="s">
        <v>257</v>
      </c>
      <c r="E190" s="56" t="s">
        <v>42</v>
      </c>
      <c r="F190" s="30">
        <f>COUNT(G190:M190)</f>
        <v>1</v>
      </c>
      <c r="G190" s="57"/>
      <c r="H190" s="57"/>
      <c r="I190" s="59"/>
      <c r="J190" s="59"/>
      <c r="K190" s="57"/>
      <c r="L190" s="33">
        <v>1491</v>
      </c>
      <c r="M190" s="57"/>
      <c r="N190" s="58"/>
      <c r="O190" s="58"/>
      <c r="P190" s="58"/>
      <c r="Q190" s="58"/>
      <c r="R190" s="58"/>
      <c r="S190" s="36">
        <f>L190/$L$7*100</f>
        <v>74.73684210526315</v>
      </c>
      <c r="T190" s="58"/>
      <c r="U190" s="37">
        <f>SUM(N190:T190)/F190</f>
        <v>74.73684210526315</v>
      </c>
    </row>
    <row r="191" spans="1:21" ht="13.5">
      <c r="A191" s="27">
        <v>184</v>
      </c>
      <c r="B191" s="28" t="s">
        <v>258</v>
      </c>
      <c r="C191" s="29" t="s">
        <v>25</v>
      </c>
      <c r="D191" s="29" t="s">
        <v>115</v>
      </c>
      <c r="E191" s="29" t="s">
        <v>116</v>
      </c>
      <c r="F191" s="30">
        <f>COUNT(G191:M191)</f>
        <v>1</v>
      </c>
      <c r="G191" s="57"/>
      <c r="H191" s="57"/>
      <c r="I191" s="59"/>
      <c r="J191" s="59"/>
      <c r="K191" s="31">
        <v>1300</v>
      </c>
      <c r="L191" s="57"/>
      <c r="M191" s="57"/>
      <c r="N191" s="35"/>
      <c r="O191" s="35"/>
      <c r="P191" s="35"/>
      <c r="Q191" s="35"/>
      <c r="R191" s="34">
        <f>K191/$K$7*100</f>
        <v>74.6268656716418</v>
      </c>
      <c r="S191" s="58"/>
      <c r="T191" s="58"/>
      <c r="U191" s="37">
        <f>SUM(N191:T191)/F191</f>
        <v>74.6268656716418</v>
      </c>
    </row>
    <row r="192" spans="1:21" ht="13.5">
      <c r="A192" s="27">
        <v>185</v>
      </c>
      <c r="B192" s="28" t="s">
        <v>259</v>
      </c>
      <c r="C192" s="29" t="s">
        <v>25</v>
      </c>
      <c r="D192" s="29" t="s">
        <v>92</v>
      </c>
      <c r="E192" s="29" t="s">
        <v>44</v>
      </c>
      <c r="F192" s="30">
        <f>COUNT(G192:M192)</f>
        <v>2</v>
      </c>
      <c r="G192" s="32"/>
      <c r="H192" s="29"/>
      <c r="I192" s="31">
        <v>1429</v>
      </c>
      <c r="J192" s="32"/>
      <c r="K192" s="32"/>
      <c r="L192" s="33">
        <v>1555</v>
      </c>
      <c r="M192" s="32"/>
      <c r="N192" s="35"/>
      <c r="O192" s="35"/>
      <c r="P192" s="34">
        <f>I192/$I$7*100</f>
        <v>70.8829365079365</v>
      </c>
      <c r="Q192" s="35"/>
      <c r="R192" s="35"/>
      <c r="S192" s="36">
        <f>L192/$L$7*100</f>
        <v>77.94486215538848</v>
      </c>
      <c r="T192" s="34"/>
      <c r="U192" s="37">
        <f>SUM(N192:T192)/F192</f>
        <v>74.41389933166249</v>
      </c>
    </row>
    <row r="193" spans="1:26" s="47" customFormat="1" ht="13.5">
      <c r="A193" s="27">
        <v>186</v>
      </c>
      <c r="B193" s="28" t="s">
        <v>260</v>
      </c>
      <c r="C193" s="29" t="s">
        <v>46</v>
      </c>
      <c r="D193" s="29" t="s">
        <v>87</v>
      </c>
      <c r="E193" s="29" t="s">
        <v>56</v>
      </c>
      <c r="F193" s="30">
        <f>COUNT(G193:M193)</f>
        <v>2</v>
      </c>
      <c r="G193" s="30"/>
      <c r="H193" s="30"/>
      <c r="I193" s="31">
        <v>1442</v>
      </c>
      <c r="J193" s="32"/>
      <c r="K193" s="30"/>
      <c r="L193" s="33">
        <v>1538</v>
      </c>
      <c r="M193" s="30"/>
      <c r="N193" s="35"/>
      <c r="O193" s="35"/>
      <c r="P193" s="34">
        <f>I193/$I$7*100</f>
        <v>71.52777777777779</v>
      </c>
      <c r="Q193" s="35"/>
      <c r="R193" s="35"/>
      <c r="S193" s="36">
        <f>L193/$L$7*100</f>
        <v>77.09273182957394</v>
      </c>
      <c r="T193" s="34"/>
      <c r="U193" s="37">
        <f>SUM(N193:T193)/F193</f>
        <v>74.31025480367586</v>
      </c>
      <c r="V193"/>
      <c r="W193"/>
      <c r="X193" s="1"/>
      <c r="Y193" s="53"/>
      <c r="Z193" s="9"/>
    </row>
    <row r="194" spans="1:21" ht="13.5">
      <c r="A194" s="27">
        <v>187</v>
      </c>
      <c r="B194" s="28" t="s">
        <v>261</v>
      </c>
      <c r="C194" s="29" t="s">
        <v>25</v>
      </c>
      <c r="D194" s="29" t="s">
        <v>92</v>
      </c>
      <c r="E194" s="29" t="s">
        <v>140</v>
      </c>
      <c r="F194" s="30">
        <f>COUNT(G194:M194)</f>
        <v>1</v>
      </c>
      <c r="G194" s="57"/>
      <c r="H194" s="57"/>
      <c r="I194" s="59"/>
      <c r="J194" s="31">
        <v>1512</v>
      </c>
      <c r="K194" s="57"/>
      <c r="L194" s="57"/>
      <c r="M194" s="57"/>
      <c r="N194" s="35"/>
      <c r="O194" s="35"/>
      <c r="P194" s="35"/>
      <c r="Q194" s="34">
        <f>J194/$J$7*100</f>
        <v>74.2997542997543</v>
      </c>
      <c r="R194" s="35"/>
      <c r="S194" s="58"/>
      <c r="T194" s="58"/>
      <c r="U194" s="37">
        <f>SUM(N194:T194)/F194</f>
        <v>74.2997542997543</v>
      </c>
    </row>
    <row r="195" spans="1:21" ht="13.5">
      <c r="A195" s="27">
        <v>188</v>
      </c>
      <c r="B195" s="28" t="s">
        <v>262</v>
      </c>
      <c r="C195" s="29" t="s">
        <v>21</v>
      </c>
      <c r="D195" s="29" t="s">
        <v>92</v>
      </c>
      <c r="E195" s="29" t="s">
        <v>23</v>
      </c>
      <c r="F195" s="30">
        <f>COUNT(G195:M195)</f>
        <v>1</v>
      </c>
      <c r="G195" s="57"/>
      <c r="H195" s="57"/>
      <c r="I195" s="59"/>
      <c r="J195" s="59"/>
      <c r="K195" s="31">
        <v>1294</v>
      </c>
      <c r="L195" s="57"/>
      <c r="M195" s="57"/>
      <c r="N195" s="35"/>
      <c r="O195" s="35"/>
      <c r="P195" s="35"/>
      <c r="Q195" s="35"/>
      <c r="R195" s="34">
        <f>K195/$K$7*100</f>
        <v>74.28243398392652</v>
      </c>
      <c r="S195" s="58"/>
      <c r="T195" s="58"/>
      <c r="U195" s="37">
        <f>SUM(N195:T195)/F195</f>
        <v>74.28243398392652</v>
      </c>
    </row>
    <row r="196" spans="1:24" ht="13.5">
      <c r="A196" s="27">
        <v>189</v>
      </c>
      <c r="B196" s="28" t="s">
        <v>263</v>
      </c>
      <c r="C196" s="29" t="s">
        <v>25</v>
      </c>
      <c r="D196" s="29" t="s">
        <v>92</v>
      </c>
      <c r="E196" s="29" t="s">
        <v>103</v>
      </c>
      <c r="F196" s="30">
        <f>COUNT(G196:M196)</f>
        <v>2</v>
      </c>
      <c r="G196" s="30"/>
      <c r="H196" s="30"/>
      <c r="I196" s="31">
        <v>1391</v>
      </c>
      <c r="J196" s="32"/>
      <c r="K196" s="30"/>
      <c r="L196" s="33">
        <v>1587</v>
      </c>
      <c r="M196" s="30"/>
      <c r="N196" s="35"/>
      <c r="O196" s="35"/>
      <c r="P196" s="34">
        <f>I196/$I$7*100</f>
        <v>68.99801587301587</v>
      </c>
      <c r="Q196" s="35"/>
      <c r="R196" s="35"/>
      <c r="S196" s="36">
        <f>L196/$L$7*100</f>
        <v>79.54887218045113</v>
      </c>
      <c r="T196" s="34"/>
      <c r="U196" s="37">
        <f>SUM(N196:T196)/F196</f>
        <v>74.2734440267335</v>
      </c>
      <c r="X196" s="41"/>
    </row>
    <row r="197" spans="1:21" ht="13.5">
      <c r="A197" s="27">
        <v>190</v>
      </c>
      <c r="B197" s="28" t="s">
        <v>264</v>
      </c>
      <c r="C197" s="29" t="s">
        <v>46</v>
      </c>
      <c r="D197" s="29" t="s">
        <v>87</v>
      </c>
      <c r="E197" s="29" t="s">
        <v>66</v>
      </c>
      <c r="F197" s="30">
        <f>COUNT(G197:M197)</f>
        <v>1</v>
      </c>
      <c r="G197" s="57"/>
      <c r="H197" s="57"/>
      <c r="I197" s="59"/>
      <c r="J197" s="31">
        <v>1506</v>
      </c>
      <c r="K197" s="57"/>
      <c r="L197" s="57"/>
      <c r="M197" s="57"/>
      <c r="N197" s="35"/>
      <c r="O197" s="35"/>
      <c r="P197" s="35"/>
      <c r="Q197" s="34">
        <f>J197/$J$7*100</f>
        <v>74.004914004914</v>
      </c>
      <c r="R197" s="35"/>
      <c r="S197" s="58"/>
      <c r="T197" s="58"/>
      <c r="U197" s="37">
        <f>SUM(N197:T197)/F197</f>
        <v>74.004914004914</v>
      </c>
    </row>
    <row r="198" spans="1:21" ht="13.5">
      <c r="A198" s="27">
        <v>191</v>
      </c>
      <c r="B198" s="28" t="s">
        <v>265</v>
      </c>
      <c r="C198" s="29" t="s">
        <v>46</v>
      </c>
      <c r="D198" s="29" t="s">
        <v>115</v>
      </c>
      <c r="E198" s="29" t="s">
        <v>27</v>
      </c>
      <c r="F198" s="30">
        <f>COUNT(G198:M198)</f>
        <v>2</v>
      </c>
      <c r="G198" s="57"/>
      <c r="H198" s="57"/>
      <c r="I198" s="59"/>
      <c r="J198" s="31">
        <v>1450</v>
      </c>
      <c r="K198" s="31">
        <v>1329</v>
      </c>
      <c r="L198" s="57"/>
      <c r="M198" s="57"/>
      <c r="N198" s="35"/>
      <c r="O198" s="35"/>
      <c r="P198" s="35"/>
      <c r="Q198" s="34">
        <f>J198/$J$7*100</f>
        <v>71.25307125307125</v>
      </c>
      <c r="R198" s="34">
        <f>K198/$K$7*100</f>
        <v>76.29161882893226</v>
      </c>
      <c r="S198" s="58"/>
      <c r="T198" s="58"/>
      <c r="U198" s="37">
        <f>SUM(N198:T198)/F198</f>
        <v>73.77234504100176</v>
      </c>
    </row>
    <row r="199" spans="1:21" ht="13.5">
      <c r="A199" s="27">
        <v>192</v>
      </c>
      <c r="B199" s="28" t="s">
        <v>266</v>
      </c>
      <c r="C199" s="29" t="s">
        <v>46</v>
      </c>
      <c r="D199" s="29" t="s">
        <v>87</v>
      </c>
      <c r="E199" s="29" t="s">
        <v>40</v>
      </c>
      <c r="F199" s="30">
        <f>COUNT(G199:M199)</f>
        <v>1</v>
      </c>
      <c r="G199" s="57"/>
      <c r="H199" s="57"/>
      <c r="I199" s="59"/>
      <c r="J199" s="31">
        <v>1501</v>
      </c>
      <c r="K199" s="57"/>
      <c r="L199" s="57"/>
      <c r="M199" s="57"/>
      <c r="N199" s="35"/>
      <c r="O199" s="35"/>
      <c r="P199" s="35"/>
      <c r="Q199" s="34">
        <f>J199/$J$7*100</f>
        <v>73.75921375921376</v>
      </c>
      <c r="R199" s="35"/>
      <c r="S199" s="58"/>
      <c r="T199" s="58"/>
      <c r="U199" s="37">
        <f>SUM(N199:T199)/F199</f>
        <v>73.75921375921376</v>
      </c>
    </row>
    <row r="200" spans="1:21" ht="13.5">
      <c r="A200" s="27">
        <v>193</v>
      </c>
      <c r="B200" s="28" t="s">
        <v>267</v>
      </c>
      <c r="C200" s="29" t="s">
        <v>25</v>
      </c>
      <c r="D200" s="29" t="s">
        <v>92</v>
      </c>
      <c r="E200" s="29" t="s">
        <v>225</v>
      </c>
      <c r="F200" s="30">
        <f>COUNT(G200:M200)</f>
        <v>1</v>
      </c>
      <c r="G200" s="57"/>
      <c r="H200" s="57"/>
      <c r="I200" s="59"/>
      <c r="J200" s="59"/>
      <c r="K200" s="31">
        <v>1283</v>
      </c>
      <c r="L200" s="57"/>
      <c r="M200" s="57"/>
      <c r="N200" s="35"/>
      <c r="O200" s="35"/>
      <c r="P200" s="35"/>
      <c r="Q200" s="35"/>
      <c r="R200" s="34">
        <f>K200/$K$7*100</f>
        <v>73.65097588978186</v>
      </c>
      <c r="S200" s="58"/>
      <c r="T200" s="58"/>
      <c r="U200" s="37">
        <f>SUM(N200:T200)/F200</f>
        <v>73.65097588978186</v>
      </c>
    </row>
    <row r="201" spans="1:21" ht="13.5">
      <c r="A201" s="27">
        <v>194</v>
      </c>
      <c r="B201" s="28" t="s">
        <v>268</v>
      </c>
      <c r="C201" s="29" t="s">
        <v>25</v>
      </c>
      <c r="D201" s="29" t="s">
        <v>78</v>
      </c>
      <c r="E201" s="29" t="s">
        <v>42</v>
      </c>
      <c r="F201" s="30">
        <f>COUNT(G201:M201)</f>
        <v>1</v>
      </c>
      <c r="G201" s="57"/>
      <c r="H201" s="57"/>
      <c r="I201" s="59"/>
      <c r="J201" s="31">
        <v>1497</v>
      </c>
      <c r="K201" s="57"/>
      <c r="L201" s="57"/>
      <c r="M201" s="57"/>
      <c r="N201" s="35"/>
      <c r="O201" s="35"/>
      <c r="P201" s="35"/>
      <c r="Q201" s="34">
        <f>J201/$J$7*100</f>
        <v>73.56265356265355</v>
      </c>
      <c r="R201" s="35"/>
      <c r="S201" s="58"/>
      <c r="T201" s="58"/>
      <c r="U201" s="37">
        <f>SUM(N201:T201)/F201</f>
        <v>73.56265356265355</v>
      </c>
    </row>
    <row r="202" spans="1:21" ht="13.5">
      <c r="A202" s="27">
        <v>195</v>
      </c>
      <c r="B202" s="28" t="s">
        <v>269</v>
      </c>
      <c r="C202" s="29" t="s">
        <v>46</v>
      </c>
      <c r="D202" s="29" t="s">
        <v>92</v>
      </c>
      <c r="E202" s="29" t="s">
        <v>40</v>
      </c>
      <c r="F202" s="30">
        <f>COUNT(G202:M202)</f>
        <v>2</v>
      </c>
      <c r="G202" s="57"/>
      <c r="H202" s="57"/>
      <c r="I202" s="59"/>
      <c r="J202" s="31">
        <v>1425</v>
      </c>
      <c r="K202" s="57"/>
      <c r="L202" s="33">
        <v>1536</v>
      </c>
      <c r="M202" s="57"/>
      <c r="N202" s="35"/>
      <c r="O202" s="35"/>
      <c r="P202" s="35"/>
      <c r="Q202" s="34">
        <f>J202/$J$7*100</f>
        <v>70.02457002457002</v>
      </c>
      <c r="R202" s="35"/>
      <c r="S202" s="36">
        <f>L202/$L$7*100</f>
        <v>76.99248120300753</v>
      </c>
      <c r="T202" s="58"/>
      <c r="U202" s="37">
        <f>SUM(N202:T202)/F202</f>
        <v>73.50852561378878</v>
      </c>
    </row>
    <row r="203" spans="1:21" ht="13.5">
      <c r="A203" s="27">
        <v>196</v>
      </c>
      <c r="B203" s="28" t="s">
        <v>270</v>
      </c>
      <c r="C203" s="29" t="s">
        <v>25</v>
      </c>
      <c r="D203" s="29" t="s">
        <v>115</v>
      </c>
      <c r="E203" s="29" t="s">
        <v>137</v>
      </c>
      <c r="F203" s="30">
        <f>COUNT(G203:M203)</f>
        <v>1</v>
      </c>
      <c r="G203" s="52"/>
      <c r="H203" s="31">
        <v>1349</v>
      </c>
      <c r="I203" s="29"/>
      <c r="J203" s="32"/>
      <c r="K203" s="32"/>
      <c r="L203" s="32"/>
      <c r="M203" s="32"/>
      <c r="N203" s="35"/>
      <c r="O203" s="34">
        <f>H203/$H$7*100</f>
        <v>73.3949945593036</v>
      </c>
      <c r="P203" s="35"/>
      <c r="Q203" s="35"/>
      <c r="R203" s="35"/>
      <c r="S203" s="34"/>
      <c r="T203" s="34"/>
      <c r="U203" s="37">
        <f>SUM(N203:T203)/F203</f>
        <v>73.3949945593036</v>
      </c>
    </row>
    <row r="204" spans="1:21" ht="13.5">
      <c r="A204" s="27">
        <v>197</v>
      </c>
      <c r="B204" s="28" t="s">
        <v>271</v>
      </c>
      <c r="C204" s="29" t="s">
        <v>46</v>
      </c>
      <c r="D204" s="29" t="s">
        <v>257</v>
      </c>
      <c r="E204" s="29" t="s">
        <v>111</v>
      </c>
      <c r="F204" s="30">
        <f>COUNT(G204:M204)</f>
        <v>1</v>
      </c>
      <c r="G204" s="57"/>
      <c r="H204" s="57"/>
      <c r="I204" s="59"/>
      <c r="J204" s="59"/>
      <c r="K204" s="31">
        <v>1278</v>
      </c>
      <c r="L204" s="57"/>
      <c r="M204" s="57"/>
      <c r="N204" s="35"/>
      <c r="O204" s="35"/>
      <c r="P204" s="35"/>
      <c r="Q204" s="35"/>
      <c r="R204" s="34">
        <f>K204/$K$7*100</f>
        <v>73.36394948335247</v>
      </c>
      <c r="S204" s="58"/>
      <c r="T204" s="58"/>
      <c r="U204" s="37">
        <f>SUM(N204:T204)/F204</f>
        <v>73.36394948335247</v>
      </c>
    </row>
    <row r="205" spans="1:21" ht="13.5">
      <c r="A205" s="27">
        <v>198</v>
      </c>
      <c r="B205" s="28" t="s">
        <v>272</v>
      </c>
      <c r="C205" s="29" t="s">
        <v>25</v>
      </c>
      <c r="D205" s="29" t="s">
        <v>115</v>
      </c>
      <c r="E205" s="29" t="s">
        <v>42</v>
      </c>
      <c r="F205" s="30">
        <f>COUNT(G205:M205)</f>
        <v>2</v>
      </c>
      <c r="G205" s="57"/>
      <c r="H205" s="57"/>
      <c r="I205" s="59"/>
      <c r="J205" s="31">
        <v>1332</v>
      </c>
      <c r="K205" s="57"/>
      <c r="L205" s="33">
        <v>1617</v>
      </c>
      <c r="M205" s="57"/>
      <c r="N205" s="35"/>
      <c r="O205" s="35"/>
      <c r="P205" s="35"/>
      <c r="Q205" s="34">
        <f>J205/$J$7*100</f>
        <v>65.45454545454545</v>
      </c>
      <c r="R205" s="35"/>
      <c r="S205" s="36">
        <f>L205/$L$7*100</f>
        <v>81.05263157894737</v>
      </c>
      <c r="T205" s="58"/>
      <c r="U205" s="37">
        <f>SUM(N205:T205)/F205</f>
        <v>73.25358851674642</v>
      </c>
    </row>
    <row r="206" spans="1:21" ht="13.5">
      <c r="A206" s="27">
        <v>199</v>
      </c>
      <c r="B206" s="28" t="s">
        <v>273</v>
      </c>
      <c r="C206" s="29" t="s">
        <v>21</v>
      </c>
      <c r="D206" s="29" t="s">
        <v>135</v>
      </c>
      <c r="E206" s="29" t="s">
        <v>111</v>
      </c>
      <c r="F206" s="30">
        <f>COUNT(G206:M206)</f>
        <v>1</v>
      </c>
      <c r="G206" s="57"/>
      <c r="H206" s="57"/>
      <c r="I206" s="59"/>
      <c r="J206" s="59"/>
      <c r="K206" s="31">
        <v>1276</v>
      </c>
      <c r="L206" s="57"/>
      <c r="M206" s="57"/>
      <c r="N206" s="35"/>
      <c r="O206" s="35"/>
      <c r="P206" s="35"/>
      <c r="Q206" s="35"/>
      <c r="R206" s="34">
        <f>K206/$K$7*100</f>
        <v>73.24913892078071</v>
      </c>
      <c r="S206" s="58"/>
      <c r="T206" s="58"/>
      <c r="U206" s="37">
        <f>SUM(N206:T206)/F206</f>
        <v>73.24913892078071</v>
      </c>
    </row>
    <row r="207" spans="1:21" ht="13.5">
      <c r="A207" s="27">
        <v>200</v>
      </c>
      <c r="B207" s="28" t="s">
        <v>274</v>
      </c>
      <c r="C207" s="29" t="s">
        <v>25</v>
      </c>
      <c r="D207" s="29" t="s">
        <v>87</v>
      </c>
      <c r="E207" s="29" t="s">
        <v>44</v>
      </c>
      <c r="F207" s="30">
        <f>COUNT(G207:M207)</f>
        <v>1</v>
      </c>
      <c r="G207" s="57"/>
      <c r="H207" s="57"/>
      <c r="I207" s="59"/>
      <c r="J207" s="59"/>
      <c r="K207" s="31">
        <v>1271</v>
      </c>
      <c r="L207" s="57"/>
      <c r="M207" s="57"/>
      <c r="N207" s="35"/>
      <c r="O207" s="35"/>
      <c r="P207" s="35"/>
      <c r="Q207" s="35"/>
      <c r="R207" s="34">
        <f>K207/$K$7*100</f>
        <v>72.96211251435132</v>
      </c>
      <c r="S207" s="58"/>
      <c r="T207" s="58"/>
      <c r="U207" s="37">
        <f>SUM(N207:T207)/F207</f>
        <v>72.96211251435132</v>
      </c>
    </row>
    <row r="208" spans="1:21" ht="13.5">
      <c r="A208" s="27">
        <v>201</v>
      </c>
      <c r="B208" s="55" t="s">
        <v>275</v>
      </c>
      <c r="C208" s="56" t="s">
        <v>46</v>
      </c>
      <c r="D208" s="56" t="s">
        <v>60</v>
      </c>
      <c r="E208" s="56" t="s">
        <v>40</v>
      </c>
      <c r="F208" s="30">
        <f>COUNT(G208:M208)</f>
        <v>1</v>
      </c>
      <c r="G208" s="57"/>
      <c r="H208" s="57"/>
      <c r="I208" s="59"/>
      <c r="J208" s="59"/>
      <c r="K208" s="57"/>
      <c r="L208" s="33">
        <v>1452</v>
      </c>
      <c r="M208" s="57"/>
      <c r="N208" s="58"/>
      <c r="O208" s="58"/>
      <c r="P208" s="58"/>
      <c r="Q208" s="58"/>
      <c r="R208" s="58"/>
      <c r="S208" s="36">
        <f>L208/$L$7*100</f>
        <v>72.78195488721805</v>
      </c>
      <c r="T208" s="58"/>
      <c r="U208" s="37">
        <f>SUM(N208:T208)/F208</f>
        <v>72.78195488721805</v>
      </c>
    </row>
    <row r="209" spans="1:21" ht="13.5">
      <c r="A209" s="27">
        <v>202</v>
      </c>
      <c r="B209" s="28" t="s">
        <v>276</v>
      </c>
      <c r="C209" s="29" t="s">
        <v>46</v>
      </c>
      <c r="D209" s="29" t="s">
        <v>92</v>
      </c>
      <c r="E209" s="29" t="s">
        <v>44</v>
      </c>
      <c r="F209" s="30">
        <f>COUNT(G209:M209)</f>
        <v>1</v>
      </c>
      <c r="G209" s="57"/>
      <c r="H209" s="57"/>
      <c r="I209" s="59"/>
      <c r="J209" s="59"/>
      <c r="K209" s="31">
        <v>1264</v>
      </c>
      <c r="L209" s="57"/>
      <c r="M209" s="57"/>
      <c r="N209" s="35"/>
      <c r="O209" s="35"/>
      <c r="P209" s="35"/>
      <c r="Q209" s="35"/>
      <c r="R209" s="34">
        <f>K209/$K$7*100</f>
        <v>72.56027554535017</v>
      </c>
      <c r="S209" s="58"/>
      <c r="T209" s="58"/>
      <c r="U209" s="37">
        <f>SUM(N209:T209)/F209</f>
        <v>72.56027554535017</v>
      </c>
    </row>
    <row r="210" spans="1:21" ht="13.5">
      <c r="A210" s="27">
        <v>203</v>
      </c>
      <c r="B210" s="28" t="s">
        <v>277</v>
      </c>
      <c r="C210" s="29" t="s">
        <v>25</v>
      </c>
      <c r="D210" s="29" t="s">
        <v>87</v>
      </c>
      <c r="E210" s="29" t="s">
        <v>88</v>
      </c>
      <c r="F210" s="30">
        <f>COUNT(G210:M210)</f>
        <v>2</v>
      </c>
      <c r="G210" s="30"/>
      <c r="H210" s="30"/>
      <c r="I210" s="31">
        <v>1501</v>
      </c>
      <c r="J210" s="31">
        <v>1437</v>
      </c>
      <c r="K210" s="30"/>
      <c r="L210" s="31"/>
      <c r="M210" s="30"/>
      <c r="N210" s="35"/>
      <c r="O210" s="35"/>
      <c r="P210" s="34">
        <f>I210/$I$7*100</f>
        <v>74.45436507936508</v>
      </c>
      <c r="Q210" s="34">
        <f>J210/$J$7*100</f>
        <v>70.61425061425062</v>
      </c>
      <c r="R210" s="35"/>
      <c r="S210" s="34"/>
      <c r="T210" s="34"/>
      <c r="U210" s="37">
        <f>SUM(N210:T210)/F210</f>
        <v>72.53430784680785</v>
      </c>
    </row>
    <row r="211" spans="1:21" ht="13.5">
      <c r="A211" s="27">
        <v>204</v>
      </c>
      <c r="B211" s="28" t="s">
        <v>278</v>
      </c>
      <c r="C211" s="29" t="s">
        <v>21</v>
      </c>
      <c r="D211" s="29" t="s">
        <v>87</v>
      </c>
      <c r="E211" s="29" t="s">
        <v>40</v>
      </c>
      <c r="F211" s="30">
        <f>COUNT(G211:M211)</f>
        <v>1</v>
      </c>
      <c r="G211" s="57"/>
      <c r="H211" s="57"/>
      <c r="I211" s="59"/>
      <c r="J211" s="31">
        <v>1472</v>
      </c>
      <c r="K211" s="57"/>
      <c r="L211" s="57"/>
      <c r="M211" s="57"/>
      <c r="N211" s="35"/>
      <c r="O211" s="35"/>
      <c r="P211" s="35"/>
      <c r="Q211" s="34">
        <f>J211/$J$7*100</f>
        <v>72.33415233415234</v>
      </c>
      <c r="R211" s="35"/>
      <c r="S211" s="58"/>
      <c r="T211" s="58"/>
      <c r="U211" s="37">
        <f>SUM(N211:T211)/F211</f>
        <v>72.33415233415234</v>
      </c>
    </row>
    <row r="212" spans="1:21" ht="13.5">
      <c r="A212" s="27">
        <v>205</v>
      </c>
      <c r="B212" s="28" t="s">
        <v>279</v>
      </c>
      <c r="C212" s="29" t="s">
        <v>46</v>
      </c>
      <c r="D212" s="29" t="s">
        <v>126</v>
      </c>
      <c r="E212" s="29" t="s">
        <v>116</v>
      </c>
      <c r="F212" s="30">
        <f>COUNT(G212:M212)</f>
        <v>1</v>
      </c>
      <c r="G212" s="57"/>
      <c r="H212" s="57"/>
      <c r="I212" s="59"/>
      <c r="J212" s="59"/>
      <c r="K212" s="31">
        <v>1260</v>
      </c>
      <c r="L212" s="57"/>
      <c r="M212" s="57"/>
      <c r="N212" s="35"/>
      <c r="O212" s="35"/>
      <c r="P212" s="35"/>
      <c r="Q212" s="35"/>
      <c r="R212" s="34">
        <f>K212/$K$7*100</f>
        <v>72.33065442020667</v>
      </c>
      <c r="S212" s="58"/>
      <c r="T212" s="58"/>
      <c r="U212" s="37">
        <f>SUM(N212:T212)/F212</f>
        <v>72.33065442020667</v>
      </c>
    </row>
    <row r="213" spans="1:21" ht="13.5">
      <c r="A213" s="27">
        <v>206</v>
      </c>
      <c r="B213" s="28" t="s">
        <v>280</v>
      </c>
      <c r="C213" s="29" t="s">
        <v>46</v>
      </c>
      <c r="D213" s="29" t="s">
        <v>243</v>
      </c>
      <c r="E213" s="29" t="s">
        <v>116</v>
      </c>
      <c r="F213" s="30">
        <f>COUNT(G213:M213)</f>
        <v>2</v>
      </c>
      <c r="G213" s="57"/>
      <c r="H213" s="57"/>
      <c r="I213" s="59"/>
      <c r="J213" s="59"/>
      <c r="K213" s="31">
        <v>1158</v>
      </c>
      <c r="L213" s="33">
        <v>1558</v>
      </c>
      <c r="M213" s="57"/>
      <c r="N213" s="35"/>
      <c r="O213" s="35"/>
      <c r="P213" s="35"/>
      <c r="Q213" s="35"/>
      <c r="R213" s="34">
        <f>K213/$K$7*100</f>
        <v>66.47531572904707</v>
      </c>
      <c r="S213" s="36">
        <f>L213/$L$7*100</f>
        <v>78.0952380952381</v>
      </c>
      <c r="T213" s="58"/>
      <c r="U213" s="37">
        <f>SUM(N213:T213)/F213</f>
        <v>72.28527691214259</v>
      </c>
    </row>
    <row r="214" spans="1:21" ht="13.5">
      <c r="A214" s="27">
        <v>207</v>
      </c>
      <c r="B214" s="28" t="s">
        <v>281</v>
      </c>
      <c r="C214" s="29" t="s">
        <v>21</v>
      </c>
      <c r="D214" s="29" t="s">
        <v>87</v>
      </c>
      <c r="E214" s="29" t="s">
        <v>40</v>
      </c>
      <c r="F214" s="30">
        <f>COUNT(G214:M214)</f>
        <v>1</v>
      </c>
      <c r="G214" s="57"/>
      <c r="H214" s="57"/>
      <c r="I214" s="59"/>
      <c r="J214" s="31">
        <v>1471</v>
      </c>
      <c r="K214" s="57"/>
      <c r="L214" s="57"/>
      <c r="M214" s="57"/>
      <c r="N214" s="35"/>
      <c r="O214" s="35"/>
      <c r="P214" s="35"/>
      <c r="Q214" s="34">
        <f>J214/$J$7*100</f>
        <v>72.28501228501229</v>
      </c>
      <c r="R214" s="35"/>
      <c r="S214" s="58"/>
      <c r="T214" s="58"/>
      <c r="U214" s="37">
        <f>SUM(N214:T214)/F214</f>
        <v>72.28501228501229</v>
      </c>
    </row>
    <row r="215" spans="1:21" ht="13.5">
      <c r="A215" s="27">
        <v>208</v>
      </c>
      <c r="B215" s="28" t="s">
        <v>282</v>
      </c>
      <c r="C215" s="29" t="s">
        <v>21</v>
      </c>
      <c r="D215" s="29" t="s">
        <v>108</v>
      </c>
      <c r="E215" s="29" t="s">
        <v>116</v>
      </c>
      <c r="F215" s="30">
        <f>COUNT(G215:M215)</f>
        <v>2</v>
      </c>
      <c r="G215" s="29">
        <v>1326</v>
      </c>
      <c r="H215" s="29"/>
      <c r="I215" s="29"/>
      <c r="J215" s="32"/>
      <c r="K215" s="31">
        <v>1313</v>
      </c>
      <c r="L215" s="32"/>
      <c r="M215" s="32"/>
      <c r="N215" s="34">
        <f>G215/$G$7*100</f>
        <v>68.84735202492212</v>
      </c>
      <c r="O215" s="35"/>
      <c r="P215" s="35"/>
      <c r="Q215" s="35"/>
      <c r="R215" s="34">
        <f>K215/$K$7*100</f>
        <v>75.3731343283582</v>
      </c>
      <c r="S215" s="34"/>
      <c r="T215" s="34"/>
      <c r="U215" s="37">
        <f>SUM(N215:T215)/F215</f>
        <v>72.11024317664015</v>
      </c>
    </row>
    <row r="216" spans="1:21" ht="13.5">
      <c r="A216" s="27">
        <v>209</v>
      </c>
      <c r="B216" s="55" t="s">
        <v>283</v>
      </c>
      <c r="C216" s="56" t="s">
        <v>25</v>
      </c>
      <c r="D216" s="56" t="s">
        <v>243</v>
      </c>
      <c r="E216" s="56" t="s">
        <v>44</v>
      </c>
      <c r="F216" s="30">
        <f>COUNT(G216:M216)</f>
        <v>1</v>
      </c>
      <c r="G216" s="57"/>
      <c r="H216" s="57"/>
      <c r="I216" s="59"/>
      <c r="J216" s="59"/>
      <c r="K216" s="57"/>
      <c r="L216" s="33">
        <v>1438</v>
      </c>
      <c r="M216" s="57"/>
      <c r="N216" s="58"/>
      <c r="O216" s="58"/>
      <c r="P216" s="58"/>
      <c r="Q216" s="58"/>
      <c r="R216" s="58"/>
      <c r="S216" s="36">
        <f>L216/$L$7*100</f>
        <v>72.08020050125313</v>
      </c>
      <c r="T216" s="58"/>
      <c r="U216" s="37">
        <f>SUM(N216:T216)/F216</f>
        <v>72.08020050125313</v>
      </c>
    </row>
    <row r="217" spans="1:21" ht="13.5">
      <c r="A217" s="27">
        <v>210</v>
      </c>
      <c r="B217" s="28" t="s">
        <v>284</v>
      </c>
      <c r="C217" s="29" t="s">
        <v>25</v>
      </c>
      <c r="D217" s="29" t="s">
        <v>126</v>
      </c>
      <c r="E217" s="29" t="s">
        <v>116</v>
      </c>
      <c r="F217" s="30">
        <f>COUNT(G217:M217)</f>
        <v>2</v>
      </c>
      <c r="G217" s="57"/>
      <c r="H217" s="57"/>
      <c r="I217" s="59"/>
      <c r="J217" s="59"/>
      <c r="K217" s="31">
        <v>1197</v>
      </c>
      <c r="L217" s="33">
        <v>1494</v>
      </c>
      <c r="M217" s="57"/>
      <c r="N217" s="35"/>
      <c r="O217" s="35"/>
      <c r="P217" s="35"/>
      <c r="Q217" s="35"/>
      <c r="R217" s="34">
        <f>K217/$K$7*100</f>
        <v>68.71412169919633</v>
      </c>
      <c r="S217" s="36">
        <f>L217/$L$7*100</f>
        <v>74.88721804511277</v>
      </c>
      <c r="T217" s="58"/>
      <c r="U217" s="37">
        <f>SUM(N217:T217)/F217</f>
        <v>71.80066987215454</v>
      </c>
    </row>
    <row r="218" spans="1:24" ht="13.5">
      <c r="A218" s="27">
        <v>211</v>
      </c>
      <c r="B218" s="28" t="s">
        <v>285</v>
      </c>
      <c r="C218" s="29" t="s">
        <v>21</v>
      </c>
      <c r="D218" s="29" t="s">
        <v>60</v>
      </c>
      <c r="E218" s="29" t="s">
        <v>40</v>
      </c>
      <c r="F218" s="30">
        <f>COUNT(G218:M218)</f>
        <v>2</v>
      </c>
      <c r="G218" s="29">
        <v>1370</v>
      </c>
      <c r="H218" s="29"/>
      <c r="I218" s="29"/>
      <c r="J218" s="31">
        <v>1474</v>
      </c>
      <c r="K218" s="32"/>
      <c r="L218" s="32"/>
      <c r="M218" s="32"/>
      <c r="N218" s="34">
        <f>G218/$G$7*100</f>
        <v>71.1318795430945</v>
      </c>
      <c r="O218" s="35"/>
      <c r="P218" s="35"/>
      <c r="Q218" s="34">
        <f>J218/$J$7*100</f>
        <v>72.43243243243244</v>
      </c>
      <c r="R218" s="35"/>
      <c r="S218" s="34"/>
      <c r="T218" s="34"/>
      <c r="U218" s="37">
        <f>SUM(N218:T218)/F218</f>
        <v>71.78215598776347</v>
      </c>
      <c r="X218" s="47"/>
    </row>
    <row r="219" spans="1:21" ht="13.5">
      <c r="A219" s="27">
        <v>212</v>
      </c>
      <c r="B219" s="28" t="s">
        <v>286</v>
      </c>
      <c r="C219" s="29" t="s">
        <v>21</v>
      </c>
      <c r="D219" s="29" t="s">
        <v>115</v>
      </c>
      <c r="E219" s="29" t="s">
        <v>137</v>
      </c>
      <c r="F219" s="30">
        <f>COUNT(G219:M219)</f>
        <v>1</v>
      </c>
      <c r="G219" s="32"/>
      <c r="H219" s="31">
        <v>1319</v>
      </c>
      <c r="I219" s="29"/>
      <c r="J219" s="32"/>
      <c r="K219" s="32"/>
      <c r="L219" s="32"/>
      <c r="M219" s="32"/>
      <c r="N219" s="35"/>
      <c r="O219" s="34">
        <f>H219/$H$7*100</f>
        <v>71.76278563656147</v>
      </c>
      <c r="P219" s="35"/>
      <c r="Q219" s="35"/>
      <c r="R219" s="35"/>
      <c r="S219" s="34"/>
      <c r="T219" s="34"/>
      <c r="U219" s="37">
        <f>SUM(N219:T219)/F219</f>
        <v>71.76278563656147</v>
      </c>
    </row>
    <row r="220" spans="1:21" ht="13.5">
      <c r="A220" s="27">
        <v>213</v>
      </c>
      <c r="B220" s="28" t="s">
        <v>287</v>
      </c>
      <c r="C220" s="29" t="s">
        <v>21</v>
      </c>
      <c r="D220" s="29" t="s">
        <v>115</v>
      </c>
      <c r="E220" s="29" t="s">
        <v>56</v>
      </c>
      <c r="F220" s="30">
        <f>COUNT(G220:M220)</f>
        <v>2</v>
      </c>
      <c r="G220" s="30"/>
      <c r="H220" s="30"/>
      <c r="I220" s="31">
        <v>1442</v>
      </c>
      <c r="J220" s="31">
        <v>1453</v>
      </c>
      <c r="K220" s="30"/>
      <c r="L220" s="30"/>
      <c r="M220" s="30"/>
      <c r="N220" s="35"/>
      <c r="O220" s="35"/>
      <c r="P220" s="34">
        <f>I220/$I$7*100</f>
        <v>71.52777777777779</v>
      </c>
      <c r="Q220" s="34">
        <f>J220/$J$7*100</f>
        <v>71.4004914004914</v>
      </c>
      <c r="R220" s="35"/>
      <c r="S220" s="34"/>
      <c r="T220" s="34"/>
      <c r="U220" s="37">
        <f>SUM(N220:T220)/F220</f>
        <v>71.4641345891346</v>
      </c>
    </row>
    <row r="221" spans="1:21" ht="13.5">
      <c r="A221" s="27">
        <v>214</v>
      </c>
      <c r="B221" s="28" t="s">
        <v>288</v>
      </c>
      <c r="C221" s="29" t="s">
        <v>25</v>
      </c>
      <c r="D221" s="29" t="s">
        <v>108</v>
      </c>
      <c r="E221" s="29" t="s">
        <v>48</v>
      </c>
      <c r="F221" s="30">
        <f>COUNT(G221:M221)</f>
        <v>2</v>
      </c>
      <c r="G221" s="30"/>
      <c r="H221" s="31">
        <v>1309</v>
      </c>
      <c r="I221" s="32"/>
      <c r="J221" s="31">
        <v>1451</v>
      </c>
      <c r="K221" s="30"/>
      <c r="L221" s="30"/>
      <c r="M221" s="30"/>
      <c r="N221" s="35"/>
      <c r="O221" s="34">
        <f>H221/$H$7*100</f>
        <v>71.21871599564744</v>
      </c>
      <c r="P221" s="35"/>
      <c r="Q221" s="34">
        <f>J221/$J$7*100</f>
        <v>71.3022113022113</v>
      </c>
      <c r="R221" s="35"/>
      <c r="S221" s="34"/>
      <c r="T221" s="34"/>
      <c r="U221" s="37">
        <f>SUM(N221:T221)/F221</f>
        <v>71.26046364892937</v>
      </c>
    </row>
    <row r="222" spans="1:21" ht="13.5">
      <c r="A222" s="27">
        <v>215</v>
      </c>
      <c r="B222" s="28" t="s">
        <v>289</v>
      </c>
      <c r="C222" s="29" t="s">
        <v>21</v>
      </c>
      <c r="D222" s="29" t="s">
        <v>257</v>
      </c>
      <c r="E222" s="29" t="s">
        <v>116</v>
      </c>
      <c r="F222" s="30">
        <f>COUNT(G222:M222)</f>
        <v>1</v>
      </c>
      <c r="G222" s="57"/>
      <c r="H222" s="57"/>
      <c r="I222" s="59"/>
      <c r="J222" s="59"/>
      <c r="K222" s="31">
        <v>1239</v>
      </c>
      <c r="L222" s="57"/>
      <c r="M222" s="57"/>
      <c r="N222" s="35"/>
      <c r="O222" s="35"/>
      <c r="P222" s="35"/>
      <c r="Q222" s="35"/>
      <c r="R222" s="34">
        <f>K222/$K$7*100</f>
        <v>71.12514351320321</v>
      </c>
      <c r="S222" s="58"/>
      <c r="T222" s="58"/>
      <c r="U222" s="37">
        <f>SUM(N222:T222)/F222</f>
        <v>71.12514351320321</v>
      </c>
    </row>
    <row r="223" spans="1:21" ht="13.5">
      <c r="A223" s="27">
        <v>216</v>
      </c>
      <c r="B223" s="28" t="s">
        <v>290</v>
      </c>
      <c r="C223" s="29" t="s">
        <v>25</v>
      </c>
      <c r="D223" s="29" t="s">
        <v>243</v>
      </c>
      <c r="E223" s="29" t="s">
        <v>111</v>
      </c>
      <c r="F223" s="30">
        <f>COUNT(G223:M223)</f>
        <v>1</v>
      </c>
      <c r="G223" s="57"/>
      <c r="H223" s="57"/>
      <c r="I223" s="59"/>
      <c r="J223" s="59"/>
      <c r="K223" s="31">
        <v>1236</v>
      </c>
      <c r="L223" s="57"/>
      <c r="M223" s="57"/>
      <c r="N223" s="35"/>
      <c r="O223" s="35"/>
      <c r="P223" s="35"/>
      <c r="Q223" s="35"/>
      <c r="R223" s="34">
        <f>K223/$K$7*100</f>
        <v>70.95292766934558</v>
      </c>
      <c r="S223" s="58"/>
      <c r="T223" s="58"/>
      <c r="U223" s="37">
        <f>SUM(N223:T223)/F223</f>
        <v>70.95292766934558</v>
      </c>
    </row>
    <row r="224" spans="1:21" ht="13.5">
      <c r="A224" s="27">
        <v>217</v>
      </c>
      <c r="B224" s="28" t="s">
        <v>291</v>
      </c>
      <c r="C224" s="29" t="s">
        <v>46</v>
      </c>
      <c r="D224" s="29" t="s">
        <v>92</v>
      </c>
      <c r="E224" s="29" t="s">
        <v>32</v>
      </c>
      <c r="F224" s="30">
        <f>COUNT(G224:M224)</f>
        <v>2</v>
      </c>
      <c r="G224" s="57"/>
      <c r="H224" s="57"/>
      <c r="I224" s="59"/>
      <c r="J224" s="31">
        <v>1221</v>
      </c>
      <c r="K224" s="57"/>
      <c r="L224" s="33">
        <v>1630</v>
      </c>
      <c r="M224" s="57"/>
      <c r="N224" s="35"/>
      <c r="O224" s="35"/>
      <c r="P224" s="35"/>
      <c r="Q224" s="34">
        <f>J224/$J$7*100</f>
        <v>60</v>
      </c>
      <c r="R224" s="35"/>
      <c r="S224" s="36">
        <f>L224/$L$7*100</f>
        <v>81.70426065162907</v>
      </c>
      <c r="T224" s="58"/>
      <c r="U224" s="37">
        <f>SUM(N224:T224)/F224</f>
        <v>70.85213032581453</v>
      </c>
    </row>
    <row r="225" spans="1:21" ht="13.5">
      <c r="A225" s="27">
        <v>218</v>
      </c>
      <c r="B225" s="55" t="s">
        <v>292</v>
      </c>
      <c r="C225" s="56" t="s">
        <v>25</v>
      </c>
      <c r="D225" s="56" t="s">
        <v>243</v>
      </c>
      <c r="E225" s="56" t="s">
        <v>27</v>
      </c>
      <c r="F225" s="30">
        <f>COUNT(G225:M225)</f>
        <v>1</v>
      </c>
      <c r="G225" s="57"/>
      <c r="H225" s="57"/>
      <c r="I225" s="59"/>
      <c r="J225" s="59"/>
      <c r="K225" s="57"/>
      <c r="L225" s="33">
        <v>1411</v>
      </c>
      <c r="M225" s="57"/>
      <c r="N225" s="58"/>
      <c r="O225" s="58"/>
      <c r="P225" s="58"/>
      <c r="Q225" s="58"/>
      <c r="R225" s="58"/>
      <c r="S225" s="36">
        <f>L225/$L$7*100</f>
        <v>70.72681704260651</v>
      </c>
      <c r="T225" s="58"/>
      <c r="U225" s="37">
        <f>SUM(N225:T225)/F225</f>
        <v>70.72681704260651</v>
      </c>
    </row>
    <row r="226" spans="1:21" ht="13.5">
      <c r="A226" s="27">
        <v>219</v>
      </c>
      <c r="B226" s="28" t="s">
        <v>293</v>
      </c>
      <c r="C226" s="29" t="s">
        <v>25</v>
      </c>
      <c r="D226" s="29" t="s">
        <v>115</v>
      </c>
      <c r="E226" s="29" t="s">
        <v>88</v>
      </c>
      <c r="F226" s="30">
        <f>COUNT(G226:M226)</f>
        <v>1</v>
      </c>
      <c r="G226" s="57"/>
      <c r="H226" s="57"/>
      <c r="I226" s="59"/>
      <c r="J226" s="31">
        <v>1432</v>
      </c>
      <c r="K226" s="57"/>
      <c r="L226" s="57"/>
      <c r="M226" s="57"/>
      <c r="N226" s="35"/>
      <c r="O226" s="35"/>
      <c r="P226" s="35"/>
      <c r="Q226" s="34">
        <f>J226/$J$7*100</f>
        <v>70.36855036855036</v>
      </c>
      <c r="R226" s="35"/>
      <c r="S226" s="58"/>
      <c r="T226" s="58"/>
      <c r="U226" s="37">
        <f>SUM(N226:T226)/F226</f>
        <v>70.36855036855036</v>
      </c>
    </row>
    <row r="227" spans="1:21" ht="13.5">
      <c r="A227" s="27">
        <v>220</v>
      </c>
      <c r="B227" s="55" t="s">
        <v>294</v>
      </c>
      <c r="C227" s="56" t="s">
        <v>46</v>
      </c>
      <c r="D227" s="56" t="s">
        <v>115</v>
      </c>
      <c r="E227" s="56" t="s">
        <v>205</v>
      </c>
      <c r="F227" s="30">
        <f>COUNT(G227:M227)</f>
        <v>1</v>
      </c>
      <c r="G227" s="57"/>
      <c r="H227" s="57"/>
      <c r="I227" s="59"/>
      <c r="J227" s="59"/>
      <c r="K227" s="57"/>
      <c r="L227" s="33">
        <v>1401</v>
      </c>
      <c r="M227" s="57"/>
      <c r="N227" s="58"/>
      <c r="O227" s="58"/>
      <c r="P227" s="58"/>
      <c r="Q227" s="58"/>
      <c r="R227" s="58"/>
      <c r="S227" s="36">
        <f>L227/$L$7*100</f>
        <v>70.22556390977444</v>
      </c>
      <c r="T227" s="58"/>
      <c r="U227" s="37">
        <f>SUM(N227:T227)/F227</f>
        <v>70.22556390977444</v>
      </c>
    </row>
    <row r="228" spans="1:21" ht="13.5">
      <c r="A228" s="27">
        <v>221</v>
      </c>
      <c r="B228" s="28" t="s">
        <v>295</v>
      </c>
      <c r="C228" s="29" t="s">
        <v>46</v>
      </c>
      <c r="D228" s="29" t="s">
        <v>92</v>
      </c>
      <c r="E228" s="29" t="s">
        <v>88</v>
      </c>
      <c r="F228" s="30">
        <f>COUNT(G228:M228)</f>
        <v>2</v>
      </c>
      <c r="G228" s="57"/>
      <c r="H228" s="57"/>
      <c r="I228" s="59"/>
      <c r="J228" s="31">
        <v>1381</v>
      </c>
      <c r="K228" s="57"/>
      <c r="L228" s="33">
        <v>1447</v>
      </c>
      <c r="M228" s="57"/>
      <c r="N228" s="35"/>
      <c r="O228" s="35"/>
      <c r="P228" s="35"/>
      <c r="Q228" s="34">
        <f>J228/$J$7*100</f>
        <v>67.86240786240786</v>
      </c>
      <c r="R228" s="35"/>
      <c r="S228" s="36">
        <f>L228/$L$7*100</f>
        <v>72.531328320802</v>
      </c>
      <c r="T228" s="58"/>
      <c r="U228" s="37">
        <f>SUM(N228:T228)/F228</f>
        <v>70.19686809160493</v>
      </c>
    </row>
    <row r="229" spans="1:24" ht="13.5">
      <c r="A229" s="27">
        <v>222</v>
      </c>
      <c r="B229" s="28" t="s">
        <v>296</v>
      </c>
      <c r="C229" s="29" t="s">
        <v>118</v>
      </c>
      <c r="D229" s="29" t="s">
        <v>126</v>
      </c>
      <c r="E229" s="29" t="s">
        <v>297</v>
      </c>
      <c r="F229" s="30">
        <f>COUNT(G229:M229)</f>
        <v>1</v>
      </c>
      <c r="G229" s="29"/>
      <c r="H229" s="31">
        <v>1290</v>
      </c>
      <c r="I229" s="32"/>
      <c r="J229" s="32"/>
      <c r="K229" s="32"/>
      <c r="L229" s="32"/>
      <c r="M229" s="32"/>
      <c r="N229" s="35"/>
      <c r="O229" s="34">
        <f>H229/$H$7*100</f>
        <v>70.18498367791078</v>
      </c>
      <c r="P229" s="35"/>
      <c r="Q229" s="35"/>
      <c r="R229" s="35"/>
      <c r="S229" s="34"/>
      <c r="T229" s="34"/>
      <c r="U229" s="37">
        <f>SUM(N229:T229)/F229</f>
        <v>70.18498367791078</v>
      </c>
      <c r="X229" s="47"/>
    </row>
    <row r="230" spans="1:21" ht="13.5">
      <c r="A230" s="27">
        <v>223</v>
      </c>
      <c r="B230" s="28" t="s">
        <v>298</v>
      </c>
      <c r="C230" s="29" t="s">
        <v>46</v>
      </c>
      <c r="D230" s="29" t="s">
        <v>87</v>
      </c>
      <c r="E230" s="29" t="s">
        <v>66</v>
      </c>
      <c r="F230" s="30">
        <f>COUNT(G230:M230)</f>
        <v>1</v>
      </c>
      <c r="G230" s="57"/>
      <c r="H230" s="57"/>
      <c r="I230" s="59"/>
      <c r="J230" s="31">
        <v>1426</v>
      </c>
      <c r="K230" s="57"/>
      <c r="L230" s="57"/>
      <c r="M230" s="57"/>
      <c r="N230" s="35"/>
      <c r="O230" s="35"/>
      <c r="P230" s="35"/>
      <c r="Q230" s="34">
        <f>J230/$J$7*100</f>
        <v>70.07371007371007</v>
      </c>
      <c r="R230" s="35"/>
      <c r="S230" s="58"/>
      <c r="T230" s="58"/>
      <c r="U230" s="37">
        <f>SUM(N230:T230)/F230</f>
        <v>70.07371007371007</v>
      </c>
    </row>
    <row r="231" spans="1:21" ht="13.5">
      <c r="A231" s="27">
        <v>224</v>
      </c>
      <c r="B231" s="55" t="s">
        <v>299</v>
      </c>
      <c r="C231" s="56" t="s">
        <v>46</v>
      </c>
      <c r="D231" s="56" t="s">
        <v>243</v>
      </c>
      <c r="E231" s="56" t="s">
        <v>44</v>
      </c>
      <c r="F231" s="30">
        <f>COUNT(G231:M231)</f>
        <v>1</v>
      </c>
      <c r="G231" s="57"/>
      <c r="H231" s="57"/>
      <c r="I231" s="59"/>
      <c r="J231" s="59"/>
      <c r="K231" s="57"/>
      <c r="L231" s="33">
        <v>1397</v>
      </c>
      <c r="M231" s="57"/>
      <c r="N231" s="58"/>
      <c r="O231" s="58"/>
      <c r="P231" s="58"/>
      <c r="Q231" s="58"/>
      <c r="R231" s="58"/>
      <c r="S231" s="36">
        <f>L231/$L$7*100</f>
        <v>70.0250626566416</v>
      </c>
      <c r="T231" s="58"/>
      <c r="U231" s="37">
        <f>SUM(N231:T231)/F231</f>
        <v>70.0250626566416</v>
      </c>
    </row>
    <row r="232" spans="1:21" ht="13.5">
      <c r="A232" s="27">
        <v>225</v>
      </c>
      <c r="B232" s="28" t="s">
        <v>300</v>
      </c>
      <c r="C232" s="29" t="s">
        <v>46</v>
      </c>
      <c r="D232" s="29" t="s">
        <v>78</v>
      </c>
      <c r="E232" s="29" t="s">
        <v>32</v>
      </c>
      <c r="F232" s="30">
        <f>COUNT(G232:M232)</f>
        <v>1</v>
      </c>
      <c r="G232" s="57"/>
      <c r="H232" s="57"/>
      <c r="I232" s="59"/>
      <c r="J232" s="31">
        <v>1411</v>
      </c>
      <c r="K232" s="57"/>
      <c r="L232" s="57"/>
      <c r="M232" s="57"/>
      <c r="N232" s="35"/>
      <c r="O232" s="35"/>
      <c r="P232" s="35"/>
      <c r="Q232" s="34">
        <f>J232/$J$7*100</f>
        <v>69.33660933660933</v>
      </c>
      <c r="R232" s="35"/>
      <c r="S232" s="58"/>
      <c r="T232" s="58"/>
      <c r="U232" s="37">
        <f>SUM(N232:T232)/F232</f>
        <v>69.33660933660933</v>
      </c>
    </row>
    <row r="233" spans="1:26" s="41" customFormat="1" ht="13.5">
      <c r="A233" s="27">
        <v>226</v>
      </c>
      <c r="B233" s="28" t="s">
        <v>301</v>
      </c>
      <c r="C233" s="29" t="s">
        <v>21</v>
      </c>
      <c r="D233" s="29" t="s">
        <v>115</v>
      </c>
      <c r="E233" s="29" t="s">
        <v>27</v>
      </c>
      <c r="F233" s="30">
        <f>COUNT(G233:M233)</f>
        <v>2</v>
      </c>
      <c r="G233" s="29"/>
      <c r="H233" s="31">
        <v>1261</v>
      </c>
      <c r="I233" s="32"/>
      <c r="J233" s="31">
        <v>1425</v>
      </c>
      <c r="K233" s="32"/>
      <c r="L233" s="32"/>
      <c r="M233" s="32"/>
      <c r="N233" s="35"/>
      <c r="O233" s="34">
        <f>H233/$H$7*100</f>
        <v>68.60718171926007</v>
      </c>
      <c r="P233" s="35"/>
      <c r="Q233" s="34">
        <f>J233/$J$7*100</f>
        <v>70.02457002457002</v>
      </c>
      <c r="R233" s="35"/>
      <c r="S233" s="34"/>
      <c r="T233" s="34"/>
      <c r="U233" s="37">
        <f>SUM(N233:T233)/F233</f>
        <v>69.31587587191504</v>
      </c>
      <c r="V233"/>
      <c r="W233"/>
      <c r="X233" s="1"/>
      <c r="Y233" s="39"/>
      <c r="Z233" s="40"/>
    </row>
    <row r="234" spans="1:21" ht="13.5">
      <c r="A234" s="27">
        <v>227</v>
      </c>
      <c r="B234" s="28" t="s">
        <v>302</v>
      </c>
      <c r="C234" s="29" t="s">
        <v>21</v>
      </c>
      <c r="D234" s="29" t="s">
        <v>257</v>
      </c>
      <c r="E234" s="29" t="s">
        <v>140</v>
      </c>
      <c r="F234" s="30">
        <f>COUNT(G234:M234)</f>
        <v>1</v>
      </c>
      <c r="G234" s="30"/>
      <c r="H234" s="30"/>
      <c r="I234" s="31">
        <v>1393</v>
      </c>
      <c r="J234" s="32"/>
      <c r="K234" s="30"/>
      <c r="L234" s="30"/>
      <c r="M234" s="30"/>
      <c r="N234" s="35"/>
      <c r="O234" s="35"/>
      <c r="P234" s="34">
        <f>I234/$I$7*100</f>
        <v>69.09722222222221</v>
      </c>
      <c r="Q234" s="35"/>
      <c r="R234" s="35"/>
      <c r="S234" s="34"/>
      <c r="T234" s="34"/>
      <c r="U234" s="37">
        <f>SUM(N234:T234)/F234</f>
        <v>69.09722222222221</v>
      </c>
    </row>
    <row r="235" spans="1:21" ht="13.5">
      <c r="A235" s="27">
        <v>228</v>
      </c>
      <c r="B235" s="28" t="s">
        <v>303</v>
      </c>
      <c r="C235" s="29" t="s">
        <v>25</v>
      </c>
      <c r="D235" s="29" t="s">
        <v>126</v>
      </c>
      <c r="E235" s="29" t="s">
        <v>88</v>
      </c>
      <c r="F235" s="30">
        <f>COUNT(G235:M235)</f>
        <v>1</v>
      </c>
      <c r="G235" s="57"/>
      <c r="H235" s="57"/>
      <c r="I235" s="59"/>
      <c r="J235" s="31">
        <v>1400</v>
      </c>
      <c r="K235" s="57"/>
      <c r="L235" s="57"/>
      <c r="M235" s="57"/>
      <c r="N235" s="35"/>
      <c r="O235" s="35"/>
      <c r="P235" s="35"/>
      <c r="Q235" s="34">
        <f>J235/$J$7*100</f>
        <v>68.7960687960688</v>
      </c>
      <c r="R235" s="35"/>
      <c r="S235" s="58"/>
      <c r="T235" s="58"/>
      <c r="U235" s="37">
        <f>SUM(N235:T235)/F235</f>
        <v>68.7960687960688</v>
      </c>
    </row>
    <row r="236" spans="1:21" ht="13.5">
      <c r="A236" s="27">
        <v>229</v>
      </c>
      <c r="B236" s="28" t="s">
        <v>304</v>
      </c>
      <c r="C236" s="29" t="s">
        <v>25</v>
      </c>
      <c r="D236" s="29" t="s">
        <v>243</v>
      </c>
      <c r="E236" s="29" t="s">
        <v>305</v>
      </c>
      <c r="F236" s="30">
        <f>COUNT(G236:M236)</f>
        <v>1</v>
      </c>
      <c r="G236" s="57"/>
      <c r="H236" s="57"/>
      <c r="I236" s="59"/>
      <c r="J236" s="59"/>
      <c r="K236" s="31">
        <v>1185</v>
      </c>
      <c r="L236" s="57"/>
      <c r="M236" s="57"/>
      <c r="N236" s="35"/>
      <c r="O236" s="35"/>
      <c r="P236" s="35"/>
      <c r="Q236" s="35"/>
      <c r="R236" s="34">
        <f>K236/$K$7*100</f>
        <v>68.0252583237658</v>
      </c>
      <c r="S236" s="58"/>
      <c r="T236" s="58"/>
      <c r="U236" s="37">
        <f>SUM(N236:T236)/F236</f>
        <v>68.0252583237658</v>
      </c>
    </row>
    <row r="237" spans="1:21" ht="13.5">
      <c r="A237" s="27">
        <v>230</v>
      </c>
      <c r="B237" s="28" t="s">
        <v>306</v>
      </c>
      <c r="C237" s="29" t="s">
        <v>46</v>
      </c>
      <c r="D237" s="29" t="s">
        <v>115</v>
      </c>
      <c r="E237" s="29" t="s">
        <v>66</v>
      </c>
      <c r="F237" s="30">
        <f>COUNT(G237:M237)</f>
        <v>2</v>
      </c>
      <c r="G237" s="30"/>
      <c r="H237" s="31">
        <v>1251</v>
      </c>
      <c r="I237" s="29"/>
      <c r="J237" s="31">
        <v>1353</v>
      </c>
      <c r="K237" s="30"/>
      <c r="L237" s="30"/>
      <c r="M237" s="30"/>
      <c r="N237" s="35"/>
      <c r="O237" s="34">
        <f>H237/$H$7*100</f>
        <v>68.06311207834604</v>
      </c>
      <c r="P237" s="35"/>
      <c r="Q237" s="34">
        <f>J237/$J$7*100</f>
        <v>66.48648648648648</v>
      </c>
      <c r="R237" s="35"/>
      <c r="S237" s="34"/>
      <c r="T237" s="34"/>
      <c r="U237" s="37">
        <f>SUM(N237:T237)/F237</f>
        <v>67.27479928241627</v>
      </c>
    </row>
    <row r="238" spans="1:26" s="47" customFormat="1" ht="13.5">
      <c r="A238" s="27">
        <v>231</v>
      </c>
      <c r="B238" s="28" t="s">
        <v>307</v>
      </c>
      <c r="C238" s="29" t="s">
        <v>25</v>
      </c>
      <c r="D238" s="29" t="s">
        <v>108</v>
      </c>
      <c r="E238" s="29" t="s">
        <v>66</v>
      </c>
      <c r="F238" s="30">
        <f>COUNT(G238:M238)</f>
        <v>2</v>
      </c>
      <c r="G238" s="32"/>
      <c r="H238" s="31">
        <v>1140</v>
      </c>
      <c r="I238" s="32"/>
      <c r="J238" s="32"/>
      <c r="K238" s="32"/>
      <c r="L238" s="33">
        <v>1430</v>
      </c>
      <c r="M238" s="32"/>
      <c r="N238" s="35"/>
      <c r="O238" s="34">
        <f>H238/$H$7*100</f>
        <v>62.02393906420022</v>
      </c>
      <c r="P238" s="35"/>
      <c r="Q238" s="35"/>
      <c r="R238" s="35"/>
      <c r="S238" s="36">
        <f>L238/$L$7*100</f>
        <v>71.67919799498746</v>
      </c>
      <c r="T238" s="34"/>
      <c r="U238" s="37">
        <f>SUM(N238:T238)/F238</f>
        <v>66.85156852959383</v>
      </c>
      <c r="V238"/>
      <c r="W238"/>
      <c r="X238" s="1"/>
      <c r="Y238" s="53"/>
      <c r="Z238" s="9"/>
    </row>
    <row r="239" spans="1:21" ht="13.5">
      <c r="A239" s="27">
        <v>232</v>
      </c>
      <c r="B239" s="28" t="s">
        <v>308</v>
      </c>
      <c r="C239" s="29" t="s">
        <v>46</v>
      </c>
      <c r="D239" s="29" t="s">
        <v>243</v>
      </c>
      <c r="E239" s="29" t="s">
        <v>116</v>
      </c>
      <c r="F239" s="30">
        <f>COUNT(G239:M239)</f>
        <v>2</v>
      </c>
      <c r="G239" s="57"/>
      <c r="H239" s="57"/>
      <c r="I239" s="59"/>
      <c r="J239" s="59"/>
      <c r="K239" s="31">
        <v>1054</v>
      </c>
      <c r="L239" s="33">
        <v>1458</v>
      </c>
      <c r="M239" s="57"/>
      <c r="N239" s="35"/>
      <c r="O239" s="35"/>
      <c r="P239" s="35"/>
      <c r="Q239" s="35"/>
      <c r="R239" s="34">
        <f>K239/$K$7*100</f>
        <v>60.50516647531573</v>
      </c>
      <c r="S239" s="36">
        <f>L239/$L$7*100</f>
        <v>73.0827067669173</v>
      </c>
      <c r="T239" s="58"/>
      <c r="U239" s="37">
        <f>SUM(N239:T239)/F239</f>
        <v>66.79393662111652</v>
      </c>
    </row>
    <row r="240" spans="1:21" ht="13.5">
      <c r="A240" s="27">
        <v>233</v>
      </c>
      <c r="B240" s="55" t="s">
        <v>309</v>
      </c>
      <c r="C240" s="56" t="s">
        <v>21</v>
      </c>
      <c r="D240" s="56" t="s">
        <v>108</v>
      </c>
      <c r="E240" s="56" t="s">
        <v>32</v>
      </c>
      <c r="F240" s="30">
        <f>COUNT(G240:M240)</f>
        <v>1</v>
      </c>
      <c r="G240" s="57"/>
      <c r="H240" s="57"/>
      <c r="I240" s="59"/>
      <c r="J240" s="59"/>
      <c r="K240" s="57"/>
      <c r="L240" s="33">
        <v>1329</v>
      </c>
      <c r="M240" s="57"/>
      <c r="N240" s="58"/>
      <c r="O240" s="58"/>
      <c r="P240" s="58"/>
      <c r="Q240" s="58"/>
      <c r="R240" s="58"/>
      <c r="S240" s="36">
        <f>L240/$L$7*100</f>
        <v>66.61654135338347</v>
      </c>
      <c r="T240" s="58"/>
      <c r="U240" s="37">
        <f>SUM(N240:T240)/F240</f>
        <v>66.61654135338347</v>
      </c>
    </row>
    <row r="241" spans="1:26" s="47" customFormat="1" ht="13.5">
      <c r="A241" s="27">
        <v>234</v>
      </c>
      <c r="B241" s="28" t="s">
        <v>310</v>
      </c>
      <c r="C241" s="29" t="s">
        <v>25</v>
      </c>
      <c r="D241" s="29" t="s">
        <v>115</v>
      </c>
      <c r="E241" s="29" t="s">
        <v>140</v>
      </c>
      <c r="F241" s="30">
        <f>COUNT(G241:M241)</f>
        <v>2</v>
      </c>
      <c r="G241" s="29">
        <v>1285</v>
      </c>
      <c r="H241" s="29"/>
      <c r="I241" s="29"/>
      <c r="J241" s="31">
        <v>1350</v>
      </c>
      <c r="K241" s="32"/>
      <c r="L241" s="32"/>
      <c r="M241" s="32"/>
      <c r="N241" s="34">
        <f>G241/$G$7*100</f>
        <v>66.71858774662512</v>
      </c>
      <c r="O241" s="35"/>
      <c r="P241" s="35"/>
      <c r="Q241" s="34">
        <f>J241/$J$7*100</f>
        <v>66.33906633906635</v>
      </c>
      <c r="R241" s="35"/>
      <c r="S241" s="34"/>
      <c r="T241" s="34"/>
      <c r="U241" s="37">
        <f>SUM(N241:T241)/F241</f>
        <v>66.52882704284573</v>
      </c>
      <c r="V241"/>
      <c r="W241"/>
      <c r="X241" s="1"/>
      <c r="Y241" s="53"/>
      <c r="Z241" s="9"/>
    </row>
    <row r="242" spans="1:21" ht="13.5">
      <c r="A242" s="27">
        <v>235</v>
      </c>
      <c r="B242" s="28" t="s">
        <v>311</v>
      </c>
      <c r="C242" s="29" t="s">
        <v>21</v>
      </c>
      <c r="D242" s="29" t="s">
        <v>257</v>
      </c>
      <c r="E242" s="29" t="s">
        <v>225</v>
      </c>
      <c r="F242" s="30">
        <f>COUNT(G242:M242)</f>
        <v>1</v>
      </c>
      <c r="G242" s="57"/>
      <c r="H242" s="57"/>
      <c r="I242" s="59"/>
      <c r="J242" s="59"/>
      <c r="K242" s="31">
        <v>1154</v>
      </c>
      <c r="L242" s="57"/>
      <c r="M242" s="57"/>
      <c r="N242" s="35"/>
      <c r="O242" s="35"/>
      <c r="P242" s="35"/>
      <c r="Q242" s="35"/>
      <c r="R242" s="34">
        <f>K242/$K$7*100</f>
        <v>66.24569460390356</v>
      </c>
      <c r="S242" s="58"/>
      <c r="T242" s="58"/>
      <c r="U242" s="37">
        <f>SUM(N242:T242)/F242</f>
        <v>66.24569460390356</v>
      </c>
    </row>
    <row r="243" spans="1:21" ht="13.5">
      <c r="A243" s="27">
        <v>236</v>
      </c>
      <c r="B243" s="28" t="s">
        <v>312</v>
      </c>
      <c r="C243" s="29" t="s">
        <v>313</v>
      </c>
      <c r="D243" s="29" t="s">
        <v>108</v>
      </c>
      <c r="E243" s="29" t="s">
        <v>297</v>
      </c>
      <c r="F243" s="30">
        <f>COUNT(G243:M243)</f>
        <v>1</v>
      </c>
      <c r="G243" s="29"/>
      <c r="H243" s="31">
        <v>1211</v>
      </c>
      <c r="I243" s="32"/>
      <c r="J243" s="32"/>
      <c r="K243" s="32"/>
      <c r="L243" s="32"/>
      <c r="M243" s="32"/>
      <c r="N243" s="35"/>
      <c r="O243" s="34">
        <f>H243/$H$7*100</f>
        <v>65.88683351468988</v>
      </c>
      <c r="P243" s="35"/>
      <c r="Q243" s="35"/>
      <c r="R243" s="35"/>
      <c r="S243" s="34"/>
      <c r="T243" s="34"/>
      <c r="U243" s="37">
        <f>SUM(N243:T243)/F243</f>
        <v>65.88683351468988</v>
      </c>
    </row>
    <row r="244" spans="1:24" ht="13.5">
      <c r="A244" s="27">
        <v>237</v>
      </c>
      <c r="B244" s="28" t="s">
        <v>314</v>
      </c>
      <c r="C244" s="29" t="s">
        <v>21</v>
      </c>
      <c r="D244" s="29" t="s">
        <v>243</v>
      </c>
      <c r="E244" s="29" t="s">
        <v>66</v>
      </c>
      <c r="F244" s="30">
        <f>COUNT(G244:M244)</f>
        <v>1</v>
      </c>
      <c r="G244" s="29"/>
      <c r="H244" s="31">
        <v>1209</v>
      </c>
      <c r="I244" s="32"/>
      <c r="J244" s="32"/>
      <c r="K244" s="32"/>
      <c r="L244" s="32"/>
      <c r="M244" s="32"/>
      <c r="N244" s="35"/>
      <c r="O244" s="34">
        <f>H244/$H$7*100</f>
        <v>65.77801958650707</v>
      </c>
      <c r="P244" s="35"/>
      <c r="Q244" s="35"/>
      <c r="R244" s="35"/>
      <c r="S244" s="34"/>
      <c r="T244" s="34"/>
      <c r="U244" s="37">
        <f>SUM(N244:T244)/F244</f>
        <v>65.77801958650707</v>
      </c>
      <c r="X244" s="41"/>
    </row>
    <row r="245" spans="1:21" ht="13.5">
      <c r="A245" s="27">
        <v>238</v>
      </c>
      <c r="B245" s="28" t="s">
        <v>315</v>
      </c>
      <c r="C245" s="29" t="s">
        <v>46</v>
      </c>
      <c r="D245" s="29" t="s">
        <v>115</v>
      </c>
      <c r="E245" s="29" t="s">
        <v>40</v>
      </c>
      <c r="F245" s="30">
        <f>COUNT(G245:M245)</f>
        <v>1</v>
      </c>
      <c r="G245" s="57"/>
      <c r="H245" s="57"/>
      <c r="I245" s="59"/>
      <c r="J245" s="31">
        <v>1335</v>
      </c>
      <c r="K245" s="57"/>
      <c r="L245" s="57"/>
      <c r="M245" s="57"/>
      <c r="N245" s="35"/>
      <c r="O245" s="35"/>
      <c r="P245" s="35"/>
      <c r="Q245" s="34">
        <f>J245/$J$7*100</f>
        <v>65.6019656019656</v>
      </c>
      <c r="R245" s="35"/>
      <c r="S245" s="58"/>
      <c r="T245" s="58"/>
      <c r="U245" s="37">
        <f>SUM(N245:T245)/F245</f>
        <v>65.6019656019656</v>
      </c>
    </row>
    <row r="246" spans="1:21" ht="13.5">
      <c r="A246" s="27">
        <v>239</v>
      </c>
      <c r="B246" s="55" t="s">
        <v>316</v>
      </c>
      <c r="C246" s="56" t="s">
        <v>25</v>
      </c>
      <c r="D246" s="56">
        <v>7</v>
      </c>
      <c r="E246" s="56" t="s">
        <v>205</v>
      </c>
      <c r="F246" s="30">
        <f>COUNT(G246:M246)</f>
        <v>1</v>
      </c>
      <c r="G246" s="57"/>
      <c r="H246" s="57"/>
      <c r="I246" s="59"/>
      <c r="J246" s="59"/>
      <c r="K246" s="57"/>
      <c r="L246" s="33">
        <v>1298</v>
      </c>
      <c r="M246" s="57"/>
      <c r="N246" s="58"/>
      <c r="O246" s="58"/>
      <c r="P246" s="58"/>
      <c r="Q246" s="58"/>
      <c r="R246" s="58"/>
      <c r="S246" s="36">
        <f>L246/$L$7*100</f>
        <v>65.06265664160401</v>
      </c>
      <c r="T246" s="58"/>
      <c r="U246" s="37">
        <f>SUM(N246:T246)/F246</f>
        <v>65.06265664160401</v>
      </c>
    </row>
    <row r="247" spans="1:21" ht="13.5">
      <c r="A247" s="27">
        <v>240</v>
      </c>
      <c r="B247" s="28" t="s">
        <v>317</v>
      </c>
      <c r="C247" s="29" t="s">
        <v>46</v>
      </c>
      <c r="D247" s="29" t="s">
        <v>115</v>
      </c>
      <c r="E247" s="29" t="s">
        <v>88</v>
      </c>
      <c r="F247" s="30">
        <f>COUNT(G247:M247)</f>
        <v>1</v>
      </c>
      <c r="G247" s="57"/>
      <c r="H247" s="57"/>
      <c r="I247" s="59"/>
      <c r="J247" s="31">
        <v>1322</v>
      </c>
      <c r="K247" s="57"/>
      <c r="L247" s="57"/>
      <c r="M247" s="57"/>
      <c r="N247" s="35"/>
      <c r="O247" s="35"/>
      <c r="P247" s="35"/>
      <c r="Q247" s="34">
        <f>J247/$J$7*100</f>
        <v>64.96314496314496</v>
      </c>
      <c r="R247" s="35"/>
      <c r="S247" s="58"/>
      <c r="T247" s="58"/>
      <c r="U247" s="37">
        <f>SUM(N247:T247)/F247</f>
        <v>64.96314496314496</v>
      </c>
    </row>
    <row r="248" spans="1:21" ht="13.5">
      <c r="A248" s="27">
        <v>241</v>
      </c>
      <c r="B248" s="55" t="s">
        <v>318</v>
      </c>
      <c r="C248" s="56" t="s">
        <v>25</v>
      </c>
      <c r="D248" s="56" t="s">
        <v>243</v>
      </c>
      <c r="E248" s="56" t="s">
        <v>42</v>
      </c>
      <c r="F248" s="30">
        <f>COUNT(G248:M248)</f>
        <v>1</v>
      </c>
      <c r="G248" s="57"/>
      <c r="H248" s="57"/>
      <c r="I248" s="59"/>
      <c r="J248" s="59"/>
      <c r="K248" s="57"/>
      <c r="L248" s="33">
        <v>1295</v>
      </c>
      <c r="M248" s="57"/>
      <c r="N248" s="58"/>
      <c r="O248" s="58"/>
      <c r="P248" s="58"/>
      <c r="Q248" s="58"/>
      <c r="R248" s="58"/>
      <c r="S248" s="36">
        <f>L248/$L$7*100</f>
        <v>64.91228070175438</v>
      </c>
      <c r="T248" s="58"/>
      <c r="U248" s="37">
        <f>SUM(N248:T248)/F248</f>
        <v>64.91228070175438</v>
      </c>
    </row>
    <row r="249" spans="1:21" ht="13.5">
      <c r="A249" s="27">
        <v>242</v>
      </c>
      <c r="B249" s="28" t="s">
        <v>319</v>
      </c>
      <c r="C249" s="29" t="s">
        <v>46</v>
      </c>
      <c r="D249" s="29" t="s">
        <v>135</v>
      </c>
      <c r="E249" s="29" t="s">
        <v>116</v>
      </c>
      <c r="F249" s="30">
        <f>COUNT(G249:M249)</f>
        <v>2</v>
      </c>
      <c r="G249" s="57"/>
      <c r="H249" s="57"/>
      <c r="I249" s="59"/>
      <c r="J249" s="59"/>
      <c r="K249" s="31">
        <v>1019</v>
      </c>
      <c r="L249" s="33">
        <v>1364</v>
      </c>
      <c r="M249" s="57"/>
      <c r="N249" s="35"/>
      <c r="O249" s="35"/>
      <c r="P249" s="35"/>
      <c r="Q249" s="35"/>
      <c r="R249" s="34">
        <f>K249/$K$7*100</f>
        <v>58.49598163030999</v>
      </c>
      <c r="S249" s="36">
        <f>L249/$L$7*100</f>
        <v>68.37092731829574</v>
      </c>
      <c r="T249" s="58"/>
      <c r="U249" s="37">
        <f>SUM(N249:T249)/F249</f>
        <v>63.43345447430286</v>
      </c>
    </row>
    <row r="250" spans="1:21" ht="13.5">
      <c r="A250" s="27">
        <v>243</v>
      </c>
      <c r="B250" s="28" t="s">
        <v>320</v>
      </c>
      <c r="C250" s="29" t="s">
        <v>25</v>
      </c>
      <c r="D250" s="29" t="s">
        <v>243</v>
      </c>
      <c r="E250" s="29" t="s">
        <v>140</v>
      </c>
      <c r="F250" s="30">
        <f>COUNT(G250:M250)</f>
        <v>1</v>
      </c>
      <c r="G250" s="57"/>
      <c r="H250" s="57"/>
      <c r="I250" s="59"/>
      <c r="J250" s="31">
        <v>1274</v>
      </c>
      <c r="K250" s="57"/>
      <c r="L250" s="57"/>
      <c r="M250" s="57"/>
      <c r="N250" s="35"/>
      <c r="O250" s="35"/>
      <c r="P250" s="35"/>
      <c r="Q250" s="34">
        <f>J250/$J$7*100</f>
        <v>62.6044226044226</v>
      </c>
      <c r="R250" s="35"/>
      <c r="S250" s="58"/>
      <c r="T250" s="58"/>
      <c r="U250" s="37">
        <f>SUM(N250:T250)/F250</f>
        <v>62.6044226044226</v>
      </c>
    </row>
    <row r="251" spans="1:26" s="47" customFormat="1" ht="13.5">
      <c r="A251" s="27">
        <v>244</v>
      </c>
      <c r="B251" s="28" t="s">
        <v>321</v>
      </c>
      <c r="C251" s="29" t="s">
        <v>25</v>
      </c>
      <c r="D251" s="29" t="s">
        <v>257</v>
      </c>
      <c r="E251" s="29" t="s">
        <v>322</v>
      </c>
      <c r="F251" s="30">
        <f>COUNT(G251:M251)</f>
        <v>1</v>
      </c>
      <c r="G251" s="32"/>
      <c r="H251" s="31">
        <v>1148</v>
      </c>
      <c r="I251" s="32"/>
      <c r="J251" s="32"/>
      <c r="K251" s="32"/>
      <c r="L251" s="32"/>
      <c r="M251" s="32"/>
      <c r="N251" s="35"/>
      <c r="O251" s="34">
        <f>H251/$H$7*100</f>
        <v>62.45919477693145</v>
      </c>
      <c r="P251" s="35"/>
      <c r="Q251" s="35"/>
      <c r="R251" s="35"/>
      <c r="S251" s="34"/>
      <c r="T251" s="34"/>
      <c r="U251" s="37">
        <f>SUM(N251:T251)/F251</f>
        <v>62.45919477693145</v>
      </c>
      <c r="V251"/>
      <c r="W251"/>
      <c r="X251" s="41"/>
      <c r="Y251" s="53"/>
      <c r="Z251" s="9"/>
    </row>
    <row r="252" spans="1:21" ht="13.5">
      <c r="A252" s="27">
        <v>245</v>
      </c>
      <c r="B252" s="55" t="s">
        <v>323</v>
      </c>
      <c r="C252" s="56" t="s">
        <v>132</v>
      </c>
      <c r="D252" s="56">
        <v>7</v>
      </c>
      <c r="E252" s="56" t="s">
        <v>324</v>
      </c>
      <c r="F252" s="30">
        <f>COUNT(G252:M252)</f>
        <v>1</v>
      </c>
      <c r="G252" s="57"/>
      <c r="H252" s="57"/>
      <c r="I252" s="59"/>
      <c r="J252" s="59"/>
      <c r="K252" s="57"/>
      <c r="L252" s="33">
        <v>1243</v>
      </c>
      <c r="M252" s="57"/>
      <c r="N252" s="58"/>
      <c r="O252" s="58"/>
      <c r="P252" s="58"/>
      <c r="Q252" s="58"/>
      <c r="R252" s="58"/>
      <c r="S252" s="36">
        <f>L252/$L$7*100</f>
        <v>62.30576441102757</v>
      </c>
      <c r="T252" s="58"/>
      <c r="U252" s="37">
        <f>SUM(N252:T252)/F252</f>
        <v>62.30576441102757</v>
      </c>
    </row>
    <row r="253" spans="1:21" ht="13.5">
      <c r="A253" s="27">
        <v>246</v>
      </c>
      <c r="B253" s="28" t="s">
        <v>325</v>
      </c>
      <c r="C253" s="29" t="s">
        <v>313</v>
      </c>
      <c r="D253" s="29" t="s">
        <v>243</v>
      </c>
      <c r="E253" s="29" t="s">
        <v>36</v>
      </c>
      <c r="F253" s="30">
        <f>COUNT(G253:M253)</f>
        <v>1</v>
      </c>
      <c r="G253" s="30"/>
      <c r="H253" s="30"/>
      <c r="I253" s="31">
        <v>1246</v>
      </c>
      <c r="J253" s="32"/>
      <c r="K253" s="30"/>
      <c r="L253" s="31"/>
      <c r="M253" s="30"/>
      <c r="N253" s="35"/>
      <c r="O253" s="35"/>
      <c r="P253" s="34">
        <f>I253/$I$7*100</f>
        <v>61.80555555555556</v>
      </c>
      <c r="Q253" s="35"/>
      <c r="R253" s="35"/>
      <c r="S253" s="34"/>
      <c r="T253" s="34"/>
      <c r="U253" s="37">
        <f>SUM(N253:T253)/F253</f>
        <v>61.80555555555556</v>
      </c>
    </row>
    <row r="254" spans="1:21" ht="13.5">
      <c r="A254" s="27">
        <v>247</v>
      </c>
      <c r="B254" s="28" t="s">
        <v>326</v>
      </c>
      <c r="C254" s="29" t="s">
        <v>46</v>
      </c>
      <c r="D254" s="29" t="s">
        <v>243</v>
      </c>
      <c r="E254" s="29" t="s">
        <v>88</v>
      </c>
      <c r="F254" s="30">
        <f>COUNT(G254:M254)</f>
        <v>1</v>
      </c>
      <c r="G254" s="57"/>
      <c r="H254" s="57"/>
      <c r="I254" s="59"/>
      <c r="J254" s="31">
        <v>1249</v>
      </c>
      <c r="K254" s="57"/>
      <c r="L254" s="57"/>
      <c r="M254" s="57"/>
      <c r="N254" s="35"/>
      <c r="O254" s="35"/>
      <c r="P254" s="35"/>
      <c r="Q254" s="34">
        <f>J254/$J$7*100</f>
        <v>61.37592137592137</v>
      </c>
      <c r="R254" s="35"/>
      <c r="S254" s="58"/>
      <c r="T254" s="58"/>
      <c r="U254" s="37">
        <f>SUM(N254:T254)/F254</f>
        <v>61.37592137592137</v>
      </c>
    </row>
    <row r="255" spans="1:21" ht="13.5">
      <c r="A255" s="27">
        <v>248</v>
      </c>
      <c r="B255" s="55" t="s">
        <v>327</v>
      </c>
      <c r="C255" s="56" t="s">
        <v>25</v>
      </c>
      <c r="D255" s="56" t="s">
        <v>257</v>
      </c>
      <c r="E255" s="56" t="s">
        <v>205</v>
      </c>
      <c r="F255" s="30">
        <f>COUNT(G255:M255)</f>
        <v>1</v>
      </c>
      <c r="G255" s="57"/>
      <c r="H255" s="57"/>
      <c r="I255" s="59"/>
      <c r="J255" s="59"/>
      <c r="K255" s="57"/>
      <c r="L255" s="33">
        <v>1222</v>
      </c>
      <c r="M255" s="57"/>
      <c r="N255" s="58"/>
      <c r="O255" s="58"/>
      <c r="P255" s="58"/>
      <c r="Q255" s="58"/>
      <c r="R255" s="58"/>
      <c r="S255" s="36">
        <f>L255/$L$7*100</f>
        <v>61.253132832080205</v>
      </c>
      <c r="T255" s="58"/>
      <c r="U255" s="37">
        <f>SUM(N255:T255)/F255</f>
        <v>61.253132832080205</v>
      </c>
    </row>
    <row r="256" spans="1:21" ht="13.5">
      <c r="A256" s="27">
        <v>249</v>
      </c>
      <c r="B256" s="28" t="s">
        <v>328</v>
      </c>
      <c r="C256" s="29" t="s">
        <v>46</v>
      </c>
      <c r="D256" s="29" t="s">
        <v>243</v>
      </c>
      <c r="E256" s="29" t="s">
        <v>88</v>
      </c>
      <c r="F256" s="30">
        <f>COUNT(G256:M256)</f>
        <v>1</v>
      </c>
      <c r="G256" s="57"/>
      <c r="H256" s="57"/>
      <c r="I256" s="59"/>
      <c r="J256" s="31">
        <v>1245</v>
      </c>
      <c r="K256" s="57"/>
      <c r="L256" s="57"/>
      <c r="M256" s="57"/>
      <c r="N256" s="35"/>
      <c r="O256" s="35"/>
      <c r="P256" s="35"/>
      <c r="Q256" s="34">
        <f>J256/$J$7*100</f>
        <v>61.17936117936118</v>
      </c>
      <c r="R256" s="35"/>
      <c r="S256" s="58"/>
      <c r="T256" s="58"/>
      <c r="U256" s="37">
        <f>SUM(N256:T256)/F256</f>
        <v>61.17936117936118</v>
      </c>
    </row>
    <row r="257" spans="1:21" ht="13.5">
      <c r="A257" s="27">
        <v>250</v>
      </c>
      <c r="B257" s="28" t="s">
        <v>329</v>
      </c>
      <c r="C257" s="29" t="s">
        <v>25</v>
      </c>
      <c r="D257" s="29" t="s">
        <v>126</v>
      </c>
      <c r="E257" s="29" t="s">
        <v>88</v>
      </c>
      <c r="F257" s="30">
        <f>COUNT(G257:M257)</f>
        <v>1</v>
      </c>
      <c r="G257" s="57"/>
      <c r="H257" s="57"/>
      <c r="I257" s="59"/>
      <c r="J257" s="31">
        <v>1233</v>
      </c>
      <c r="K257" s="57"/>
      <c r="L257" s="57"/>
      <c r="M257" s="57"/>
      <c r="N257" s="35"/>
      <c r="O257" s="35"/>
      <c r="P257" s="35"/>
      <c r="Q257" s="34">
        <f>J257/$J$7*100</f>
        <v>60.5896805896806</v>
      </c>
      <c r="R257" s="35"/>
      <c r="S257" s="58"/>
      <c r="T257" s="58"/>
      <c r="U257" s="37">
        <f>SUM(N257:T257)/F257</f>
        <v>60.5896805896806</v>
      </c>
    </row>
    <row r="258" spans="1:21" ht="13.5">
      <c r="A258" s="27">
        <v>251</v>
      </c>
      <c r="B258" s="28" t="s">
        <v>330</v>
      </c>
      <c r="C258" s="29" t="s">
        <v>21</v>
      </c>
      <c r="D258" s="29" t="s">
        <v>135</v>
      </c>
      <c r="E258" s="29" t="s">
        <v>116</v>
      </c>
      <c r="F258" s="30">
        <f>COUNT(G258:M258)</f>
        <v>1</v>
      </c>
      <c r="G258" s="57"/>
      <c r="H258" s="57"/>
      <c r="I258" s="59"/>
      <c r="J258" s="59"/>
      <c r="K258" s="31">
        <v>1052</v>
      </c>
      <c r="L258" s="57"/>
      <c r="M258" s="57"/>
      <c r="N258" s="35"/>
      <c r="O258" s="35"/>
      <c r="P258" s="35"/>
      <c r="Q258" s="35"/>
      <c r="R258" s="34">
        <f>K258/$K$7*100</f>
        <v>60.39035591274398</v>
      </c>
      <c r="S258" s="58"/>
      <c r="T258" s="58"/>
      <c r="U258" s="37">
        <f>SUM(N258:T258)/F258</f>
        <v>60.39035591274398</v>
      </c>
    </row>
    <row r="259" spans="1:21" ht="13.5">
      <c r="A259" s="27">
        <v>252</v>
      </c>
      <c r="B259" s="28" t="s">
        <v>331</v>
      </c>
      <c r="C259" s="29" t="s">
        <v>313</v>
      </c>
      <c r="D259" s="29" t="s">
        <v>257</v>
      </c>
      <c r="E259" s="29" t="s">
        <v>249</v>
      </c>
      <c r="F259" s="30">
        <f>COUNT(G259:M259)</f>
        <v>2</v>
      </c>
      <c r="G259" s="57"/>
      <c r="H259" s="57"/>
      <c r="I259" s="59"/>
      <c r="J259" s="59"/>
      <c r="K259" s="31">
        <v>909</v>
      </c>
      <c r="L259" s="33">
        <v>1364</v>
      </c>
      <c r="M259" s="57"/>
      <c r="N259" s="35"/>
      <c r="O259" s="35"/>
      <c r="P259" s="35"/>
      <c r="Q259" s="35"/>
      <c r="R259" s="34">
        <f>K259/$K$7*100</f>
        <v>52.18140068886338</v>
      </c>
      <c r="S259" s="36">
        <f>L259/$L$7*100</f>
        <v>68.37092731829574</v>
      </c>
      <c r="T259" s="58"/>
      <c r="U259" s="37">
        <f>SUM(N259:T259)/F259</f>
        <v>60.27616400357956</v>
      </c>
    </row>
    <row r="260" spans="1:24" ht="13.5">
      <c r="A260" s="27">
        <v>253</v>
      </c>
      <c r="B260" s="28" t="s">
        <v>332</v>
      </c>
      <c r="C260" s="29" t="s">
        <v>46</v>
      </c>
      <c r="D260" s="29" t="s">
        <v>257</v>
      </c>
      <c r="E260" s="29" t="s">
        <v>137</v>
      </c>
      <c r="F260" s="30">
        <f>COUNT(G260:M260)</f>
        <v>1</v>
      </c>
      <c r="G260" s="29"/>
      <c r="H260" s="31">
        <v>1083</v>
      </c>
      <c r="I260" s="32"/>
      <c r="J260" s="32"/>
      <c r="K260" s="32"/>
      <c r="L260" s="32"/>
      <c r="M260" s="32"/>
      <c r="N260" s="35"/>
      <c r="O260" s="34">
        <f>H260/$H$7*100</f>
        <v>58.922742110990214</v>
      </c>
      <c r="P260" s="35"/>
      <c r="Q260" s="35"/>
      <c r="R260" s="35"/>
      <c r="S260" s="34"/>
      <c r="T260" s="34"/>
      <c r="U260" s="37">
        <f>SUM(N260:T260)/F260</f>
        <v>58.922742110990214</v>
      </c>
      <c r="X260" s="47"/>
    </row>
    <row r="261" spans="1:21" ht="13.5">
      <c r="A261" s="27">
        <v>254</v>
      </c>
      <c r="B261" s="28" t="s">
        <v>333</v>
      </c>
      <c r="C261" s="29" t="s">
        <v>46</v>
      </c>
      <c r="D261" s="29" t="s">
        <v>126</v>
      </c>
      <c r="E261" s="29" t="s">
        <v>40</v>
      </c>
      <c r="F261" s="30">
        <f>COUNT(G261:M261)</f>
        <v>1</v>
      </c>
      <c r="G261" s="57"/>
      <c r="H261" s="57"/>
      <c r="I261" s="59"/>
      <c r="J261" s="31">
        <v>1185</v>
      </c>
      <c r="K261" s="57"/>
      <c r="L261" s="57"/>
      <c r="M261" s="57"/>
      <c r="N261" s="35"/>
      <c r="O261" s="35"/>
      <c r="P261" s="35"/>
      <c r="Q261" s="34">
        <f>J261/$J$7*100</f>
        <v>58.23095823095823</v>
      </c>
      <c r="R261" s="35"/>
      <c r="S261" s="58"/>
      <c r="T261" s="58"/>
      <c r="U261" s="37">
        <f>SUM(N261:T261)/F261</f>
        <v>58.23095823095823</v>
      </c>
    </row>
    <row r="262" spans="1:26" s="47" customFormat="1" ht="13.5">
      <c r="A262" s="27">
        <v>255</v>
      </c>
      <c r="B262" s="28" t="s">
        <v>334</v>
      </c>
      <c r="C262" s="29" t="s">
        <v>313</v>
      </c>
      <c r="D262" s="29" t="s">
        <v>126</v>
      </c>
      <c r="E262" s="29" t="s">
        <v>210</v>
      </c>
      <c r="F262" s="30">
        <f>COUNT(G262:M262)</f>
        <v>2</v>
      </c>
      <c r="G262" s="29">
        <v>1115</v>
      </c>
      <c r="H262" s="32"/>
      <c r="I262" s="31">
        <v>1180</v>
      </c>
      <c r="J262" s="32"/>
      <c r="K262" s="32"/>
      <c r="L262" s="32"/>
      <c r="M262" s="32"/>
      <c r="N262" s="34">
        <f>G262/$G$7*100</f>
        <v>57.89200415368639</v>
      </c>
      <c r="O262" s="35"/>
      <c r="P262" s="34">
        <f>I262/$I$7*100</f>
        <v>58.53174603174603</v>
      </c>
      <c r="Q262" s="35"/>
      <c r="R262" s="35"/>
      <c r="S262" s="34"/>
      <c r="T262" s="34"/>
      <c r="U262" s="37">
        <f>SUM(N262:T262)/F262</f>
        <v>58.21187509271621</v>
      </c>
      <c r="V262"/>
      <c r="W262"/>
      <c r="X262" s="1"/>
      <c r="Y262" s="53"/>
      <c r="Z262" s="9"/>
    </row>
    <row r="263" spans="1:21" ht="13.5">
      <c r="A263" s="27">
        <v>256</v>
      </c>
      <c r="B263" s="28" t="s">
        <v>335</v>
      </c>
      <c r="C263" s="29" t="s">
        <v>21</v>
      </c>
      <c r="D263" s="29" t="s">
        <v>243</v>
      </c>
      <c r="E263" s="29" t="s">
        <v>64</v>
      </c>
      <c r="F263" s="30">
        <f>COUNT(G263:M263)</f>
        <v>1</v>
      </c>
      <c r="G263" s="57"/>
      <c r="H263" s="57"/>
      <c r="I263" s="59"/>
      <c r="J263" s="31">
        <v>1177</v>
      </c>
      <c r="K263" s="57"/>
      <c r="L263" s="57"/>
      <c r="M263" s="57"/>
      <c r="N263" s="35"/>
      <c r="O263" s="35"/>
      <c r="P263" s="35"/>
      <c r="Q263" s="34">
        <f>J263/$J$7*100</f>
        <v>57.83783783783784</v>
      </c>
      <c r="R263" s="35"/>
      <c r="S263" s="58"/>
      <c r="T263" s="58"/>
      <c r="U263" s="37">
        <f>SUM(N263:T263)/F263</f>
        <v>57.83783783783784</v>
      </c>
    </row>
    <row r="264" spans="1:21" ht="13.5">
      <c r="A264" s="27">
        <v>257</v>
      </c>
      <c r="B264" s="28" t="s">
        <v>336</v>
      </c>
      <c r="C264" s="31"/>
      <c r="D264" s="29" t="s">
        <v>135</v>
      </c>
      <c r="E264" s="29" t="s">
        <v>64</v>
      </c>
      <c r="F264" s="30">
        <f>COUNT(G264:M264)</f>
        <v>1</v>
      </c>
      <c r="G264" s="57"/>
      <c r="H264" s="57"/>
      <c r="I264" s="59"/>
      <c r="J264" s="31">
        <v>1103</v>
      </c>
      <c r="K264" s="57"/>
      <c r="L264" s="57"/>
      <c r="M264" s="57"/>
      <c r="N264" s="35"/>
      <c r="O264" s="35"/>
      <c r="P264" s="35"/>
      <c r="Q264" s="34">
        <f>J264/$J$7*100</f>
        <v>54.2014742014742</v>
      </c>
      <c r="R264" s="35"/>
      <c r="S264" s="58"/>
      <c r="T264" s="58"/>
      <c r="U264" s="37">
        <f>SUM(N264:T264)/F264</f>
        <v>54.2014742014742</v>
      </c>
    </row>
    <row r="265" spans="1:21" ht="13.5">
      <c r="A265" s="27">
        <v>258</v>
      </c>
      <c r="B265" s="28" t="s">
        <v>337</v>
      </c>
      <c r="C265" s="29" t="s">
        <v>21</v>
      </c>
      <c r="D265" s="29" t="s">
        <v>135</v>
      </c>
      <c r="E265" s="29" t="s">
        <v>116</v>
      </c>
      <c r="F265" s="30">
        <f>COUNT(G265:M265)</f>
        <v>1</v>
      </c>
      <c r="G265" s="57"/>
      <c r="H265" s="57"/>
      <c r="I265" s="59"/>
      <c r="J265" s="59"/>
      <c r="K265" s="31">
        <v>925</v>
      </c>
      <c r="L265" s="57"/>
      <c r="M265" s="57"/>
      <c r="N265" s="35"/>
      <c r="O265" s="35"/>
      <c r="P265" s="35"/>
      <c r="Q265" s="35"/>
      <c r="R265" s="34">
        <f>K265/$K$7*100</f>
        <v>53.09988518943742</v>
      </c>
      <c r="S265" s="58"/>
      <c r="T265" s="58"/>
      <c r="U265" s="37">
        <f>SUM(N265:T265)/F265</f>
        <v>53.09988518943742</v>
      </c>
    </row>
    <row r="266" spans="1:21" ht="13.5">
      <c r="A266" s="27">
        <v>259</v>
      </c>
      <c r="B266" s="55" t="s">
        <v>338</v>
      </c>
      <c r="C266" s="56" t="s">
        <v>132</v>
      </c>
      <c r="D266" s="56" t="s">
        <v>257</v>
      </c>
      <c r="E266" s="56" t="s">
        <v>249</v>
      </c>
      <c r="F266" s="30">
        <f>COUNT(G266:M266)</f>
        <v>1</v>
      </c>
      <c r="G266" s="57"/>
      <c r="H266" s="57"/>
      <c r="I266" s="59"/>
      <c r="J266" s="59"/>
      <c r="K266" s="57"/>
      <c r="L266" s="33">
        <v>1051</v>
      </c>
      <c r="M266" s="57"/>
      <c r="N266" s="58"/>
      <c r="O266" s="58"/>
      <c r="P266" s="58"/>
      <c r="Q266" s="58"/>
      <c r="R266" s="58"/>
      <c r="S266" s="36">
        <f>L266/$L$7*100</f>
        <v>52.68170426065163</v>
      </c>
      <c r="T266" s="58"/>
      <c r="U266" s="37">
        <f>SUM(N266:T266)/F266</f>
        <v>52.68170426065163</v>
      </c>
    </row>
    <row r="267" spans="1:21" ht="13.5">
      <c r="A267" s="27">
        <v>260</v>
      </c>
      <c r="B267" s="28" t="s">
        <v>339</v>
      </c>
      <c r="C267" s="29" t="s">
        <v>313</v>
      </c>
      <c r="D267" s="29" t="s">
        <v>257</v>
      </c>
      <c r="E267" s="29" t="s">
        <v>297</v>
      </c>
      <c r="F267" s="30">
        <f>COUNT(G267:M267)</f>
        <v>1</v>
      </c>
      <c r="G267" s="32"/>
      <c r="H267" s="31">
        <v>950</v>
      </c>
      <c r="I267" s="32"/>
      <c r="J267" s="32"/>
      <c r="K267" s="32"/>
      <c r="L267" s="32"/>
      <c r="M267" s="32"/>
      <c r="N267" s="35"/>
      <c r="O267" s="34">
        <f>H267/$H$7*100</f>
        <v>51.68661588683352</v>
      </c>
      <c r="P267" s="35"/>
      <c r="Q267" s="35"/>
      <c r="R267" s="35"/>
      <c r="S267" s="34"/>
      <c r="T267" s="34"/>
      <c r="U267" s="37">
        <f>SUM(N267:T267)/F267</f>
        <v>51.68661588683352</v>
      </c>
    </row>
    <row r="268" spans="1:21" ht="13.5">
      <c r="A268" s="27">
        <v>261</v>
      </c>
      <c r="B268" s="55" t="s">
        <v>340</v>
      </c>
      <c r="C268" s="56" t="s">
        <v>132</v>
      </c>
      <c r="D268" s="56">
        <v>7</v>
      </c>
      <c r="E268" s="56" t="s">
        <v>249</v>
      </c>
      <c r="F268" s="30">
        <f>COUNT(G268:M268)</f>
        <v>1</v>
      </c>
      <c r="G268" s="57"/>
      <c r="H268" s="57"/>
      <c r="I268" s="59"/>
      <c r="J268" s="59"/>
      <c r="K268" s="57"/>
      <c r="L268" s="33">
        <v>997</v>
      </c>
      <c r="M268" s="57"/>
      <c r="N268" s="58"/>
      <c r="O268" s="58"/>
      <c r="P268" s="58"/>
      <c r="Q268" s="58"/>
      <c r="R268" s="58"/>
      <c r="S268" s="36">
        <f>L268/$L$7*100</f>
        <v>49.97493734335839</v>
      </c>
      <c r="T268" s="58"/>
      <c r="U268" s="37">
        <f>SUM(N268:T268)/F268</f>
        <v>49.97493734335839</v>
      </c>
    </row>
    <row r="269" spans="1:21" ht="13.5">
      <c r="A269" s="27">
        <v>262</v>
      </c>
      <c r="B269" s="28" t="s">
        <v>341</v>
      </c>
      <c r="C269" s="29" t="s">
        <v>118</v>
      </c>
      <c r="D269" s="29" t="s">
        <v>257</v>
      </c>
      <c r="E269" s="29" t="s">
        <v>249</v>
      </c>
      <c r="F269" s="30">
        <f>COUNT(G269:M269)</f>
        <v>2</v>
      </c>
      <c r="G269" s="57"/>
      <c r="H269" s="57"/>
      <c r="I269" s="59"/>
      <c r="J269" s="59"/>
      <c r="K269" s="31">
        <v>906</v>
      </c>
      <c r="L269" s="33">
        <v>925</v>
      </c>
      <c r="M269" s="57"/>
      <c r="N269" s="35"/>
      <c r="O269" s="35"/>
      <c r="P269" s="35"/>
      <c r="Q269" s="35"/>
      <c r="R269" s="34">
        <f>K269/$K$7*100</f>
        <v>52.00918484500574</v>
      </c>
      <c r="S269" s="36">
        <f>L269/$L$7*100</f>
        <v>46.365914786967416</v>
      </c>
      <c r="T269" s="58"/>
      <c r="U269" s="37">
        <f>SUM(N269:T269)/F269</f>
        <v>49.18754981598658</v>
      </c>
    </row>
    <row r="270" spans="1:21" ht="13.5">
      <c r="A270" s="27">
        <v>263</v>
      </c>
      <c r="B270" s="28" t="s">
        <v>342</v>
      </c>
      <c r="C270" s="29" t="s">
        <v>46</v>
      </c>
      <c r="D270" s="29" t="s">
        <v>135</v>
      </c>
      <c r="E270" s="29" t="s">
        <v>116</v>
      </c>
      <c r="F270" s="30">
        <f>COUNT(G270:M270)</f>
        <v>2</v>
      </c>
      <c r="G270" s="57"/>
      <c r="H270" s="57"/>
      <c r="I270" s="59"/>
      <c r="J270" s="59"/>
      <c r="K270" s="31">
        <v>837</v>
      </c>
      <c r="L270" s="33">
        <v>930</v>
      </c>
      <c r="M270" s="57"/>
      <c r="N270" s="35"/>
      <c r="O270" s="35"/>
      <c r="P270" s="35"/>
      <c r="Q270" s="35"/>
      <c r="R270" s="34">
        <f>K270/$K$7*100</f>
        <v>48.04822043628014</v>
      </c>
      <c r="S270" s="36">
        <f>L270/$L$7*100</f>
        <v>46.616541353383454</v>
      </c>
      <c r="T270" s="58"/>
      <c r="U270" s="37">
        <f>SUM(N270:T270)/F270</f>
        <v>47.3323808948318</v>
      </c>
    </row>
    <row r="271" spans="1:21" ht="13.5">
      <c r="A271" s="27">
        <v>264</v>
      </c>
      <c r="B271" s="55" t="s">
        <v>343</v>
      </c>
      <c r="C271" s="56" t="s">
        <v>25</v>
      </c>
      <c r="D271" s="56">
        <v>7</v>
      </c>
      <c r="E271" s="56" t="s">
        <v>27</v>
      </c>
      <c r="F271" s="30">
        <f>COUNT(G271:M271)</f>
        <v>1</v>
      </c>
      <c r="G271" s="57"/>
      <c r="H271" s="57"/>
      <c r="I271" s="59"/>
      <c r="J271" s="59"/>
      <c r="K271" s="57"/>
      <c r="L271" s="33">
        <v>863</v>
      </c>
      <c r="M271" s="57"/>
      <c r="N271" s="58"/>
      <c r="O271" s="58"/>
      <c r="P271" s="58"/>
      <c r="Q271" s="58"/>
      <c r="R271" s="58"/>
      <c r="S271" s="36">
        <f>L271/$L$7*100</f>
        <v>43.258145363408524</v>
      </c>
      <c r="T271" s="58"/>
      <c r="U271" s="37">
        <f>SUM(N271:T271)/F271</f>
        <v>43.258145363408524</v>
      </c>
    </row>
    <row r="272" spans="1:21" ht="13.5">
      <c r="A272" s="27">
        <v>265</v>
      </c>
      <c r="B272" s="28" t="s">
        <v>344</v>
      </c>
      <c r="C272" s="29" t="s">
        <v>313</v>
      </c>
      <c r="D272" s="29" t="s">
        <v>135</v>
      </c>
      <c r="E272" s="29" t="s">
        <v>140</v>
      </c>
      <c r="F272" s="30">
        <f>COUNT(G272:M272)</f>
        <v>1</v>
      </c>
      <c r="G272" s="30"/>
      <c r="H272" s="30"/>
      <c r="I272" s="31">
        <v>869</v>
      </c>
      <c r="J272" s="32"/>
      <c r="K272" s="30"/>
      <c r="L272" s="30"/>
      <c r="M272" s="30"/>
      <c r="N272" s="35"/>
      <c r="O272" s="35"/>
      <c r="P272" s="34">
        <f>I272/$I$7*100</f>
        <v>43.105158730158735</v>
      </c>
      <c r="Q272" s="35"/>
      <c r="R272" s="35"/>
      <c r="S272" s="34"/>
      <c r="T272" s="34"/>
      <c r="U272" s="37">
        <f>SUM(N272:T272)/F272</f>
        <v>43.105158730158735</v>
      </c>
    </row>
    <row r="273" spans="1:21" ht="13.5">
      <c r="A273" s="27">
        <v>266</v>
      </c>
      <c r="B273" s="28" t="s">
        <v>345</v>
      </c>
      <c r="C273" s="29" t="s">
        <v>118</v>
      </c>
      <c r="D273" s="29" t="s">
        <v>257</v>
      </c>
      <c r="E273" s="29" t="s">
        <v>346</v>
      </c>
      <c r="F273" s="30">
        <f>COUNT(G273:M273)</f>
        <v>1</v>
      </c>
      <c r="G273" s="30"/>
      <c r="H273" s="30"/>
      <c r="I273" s="31">
        <v>866</v>
      </c>
      <c r="J273" s="32"/>
      <c r="K273" s="30"/>
      <c r="L273" s="31"/>
      <c r="M273" s="30"/>
      <c r="N273" s="35"/>
      <c r="O273" s="35"/>
      <c r="P273" s="34">
        <f>I273/$I$7*100</f>
        <v>42.9563492063492</v>
      </c>
      <c r="Q273" s="35"/>
      <c r="R273" s="35"/>
      <c r="S273" s="34"/>
      <c r="T273" s="34"/>
      <c r="U273" s="37">
        <f>SUM(N273:T273)/F273</f>
        <v>42.9563492063492</v>
      </c>
    </row>
    <row r="274" spans="1:21" ht="13.5">
      <c r="A274" s="27">
        <v>267</v>
      </c>
      <c r="B274" s="55" t="s">
        <v>347</v>
      </c>
      <c r="C274" s="56" t="s">
        <v>132</v>
      </c>
      <c r="D274" s="56">
        <v>7</v>
      </c>
      <c r="E274" s="56" t="s">
        <v>249</v>
      </c>
      <c r="F274" s="30">
        <f>COUNT(G274:M274)</f>
        <v>1</v>
      </c>
      <c r="G274" s="57"/>
      <c r="H274" s="57"/>
      <c r="I274" s="59"/>
      <c r="J274" s="59"/>
      <c r="K274" s="57"/>
      <c r="L274" s="33">
        <v>814</v>
      </c>
      <c r="M274" s="57"/>
      <c r="N274" s="58"/>
      <c r="O274" s="58"/>
      <c r="P274" s="58"/>
      <c r="Q274" s="58"/>
      <c r="R274" s="58"/>
      <c r="S274" s="36">
        <f>L274/$L$7*100</f>
        <v>40.802005012531325</v>
      </c>
      <c r="T274" s="58"/>
      <c r="U274" s="37">
        <f>SUM(N274:T274)/F274</f>
        <v>40.802005012531325</v>
      </c>
    </row>
    <row r="275" spans="1:21" ht="13.5">
      <c r="A275" s="27">
        <v>268</v>
      </c>
      <c r="B275" s="28" t="s">
        <v>348</v>
      </c>
      <c r="C275" s="31"/>
      <c r="D275" s="29" t="s">
        <v>135</v>
      </c>
      <c r="E275" s="29" t="s">
        <v>349</v>
      </c>
      <c r="F275" s="30">
        <f>COUNT(G275:M275)</f>
        <v>1</v>
      </c>
      <c r="G275" s="30"/>
      <c r="H275" s="30"/>
      <c r="I275" s="31">
        <v>770</v>
      </c>
      <c r="J275" s="32"/>
      <c r="K275" s="29"/>
      <c r="L275" s="30"/>
      <c r="M275" s="30"/>
      <c r="N275" s="35"/>
      <c r="O275" s="35"/>
      <c r="P275" s="34">
        <f>I275/$I$7*100</f>
        <v>38.19444444444444</v>
      </c>
      <c r="Q275" s="35"/>
      <c r="R275" s="35"/>
      <c r="S275" s="34"/>
      <c r="T275" s="34"/>
      <c r="U275" s="37">
        <f>SUM(N275:T275)/F275</f>
        <v>38.19444444444444</v>
      </c>
    </row>
    <row r="276" spans="1:21" ht="13.5">
      <c r="A276" s="27">
        <v>269</v>
      </c>
      <c r="B276" s="28" t="s">
        <v>350</v>
      </c>
      <c r="C276" s="29" t="s">
        <v>25</v>
      </c>
      <c r="D276" s="29" t="s">
        <v>257</v>
      </c>
      <c r="E276" s="29" t="s">
        <v>88</v>
      </c>
      <c r="F276" s="30">
        <f>COUNT(G276:M276)</f>
        <v>1</v>
      </c>
      <c r="G276" s="57"/>
      <c r="H276" s="57"/>
      <c r="I276" s="59"/>
      <c r="J276" s="31">
        <v>691</v>
      </c>
      <c r="K276" s="57"/>
      <c r="L276" s="57"/>
      <c r="M276" s="57"/>
      <c r="N276" s="35"/>
      <c r="O276" s="35"/>
      <c r="P276" s="35"/>
      <c r="Q276" s="34">
        <f>J276/$J$7*100</f>
        <v>33.95577395577396</v>
      </c>
      <c r="R276" s="35"/>
      <c r="S276" s="58"/>
      <c r="T276" s="58"/>
      <c r="U276" s="37">
        <f>SUM(N276:T276)/F276</f>
        <v>33.95577395577396</v>
      </c>
    </row>
    <row r="277" spans="1:21" ht="13.5">
      <c r="A277" s="27">
        <v>270</v>
      </c>
      <c r="B277" s="55" t="s">
        <v>351</v>
      </c>
      <c r="C277" s="56" t="s">
        <v>132</v>
      </c>
      <c r="D277" s="56">
        <v>7</v>
      </c>
      <c r="E277" s="56" t="s">
        <v>249</v>
      </c>
      <c r="F277" s="30">
        <f>COUNT(G277:M277)</f>
        <v>1</v>
      </c>
      <c r="G277" s="57"/>
      <c r="H277" s="57"/>
      <c r="I277" s="59"/>
      <c r="J277" s="59"/>
      <c r="K277" s="57"/>
      <c r="L277" s="33">
        <v>673</v>
      </c>
      <c r="M277" s="57"/>
      <c r="N277" s="58"/>
      <c r="O277" s="58"/>
      <c r="P277" s="58"/>
      <c r="Q277" s="58"/>
      <c r="R277" s="58"/>
      <c r="S277" s="36">
        <f>L277/$L$7*100</f>
        <v>33.734335839599</v>
      </c>
      <c r="T277" s="58"/>
      <c r="U277" s="37">
        <f>SUM(N277:T277)/F277</f>
        <v>33.734335839599</v>
      </c>
    </row>
  </sheetData>
  <sheetProtection selectLockedCells="1" selectUnlockedCells="1"/>
  <autoFilter ref="E7:E277"/>
  <mergeCells count="2">
    <mergeCell ref="A2:U2"/>
    <mergeCell ref="A3:U3"/>
  </mergeCells>
  <conditionalFormatting sqref="F8:F277">
    <cfRule type="cellIs" priority="1" dxfId="0" operator="greaterThanOrEqual" stopIfTrue="1">
      <formula>3</formula>
    </cfRule>
  </conditionalFormatting>
  <printOptions/>
  <pageMargins left="0.7875" right="0.39375" top="0.39375" bottom="0.5326388888888889" header="0.5118055555555555" footer="0.39375"/>
  <pageSetup horizontalDpi="300" verticalDpi="300" orientation="portrait" paperSize="9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2013-05-27T09:53:39Z</dcterms:modified>
  <cp:category/>
  <cp:version/>
  <cp:contentType/>
  <cp:contentStatus/>
  <cp:revision>236</cp:revision>
</cp:coreProperties>
</file>