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476"/>
  </bookViews>
  <sheets>
    <sheet name="Coupe P. Vieilly" sheetId="1" r:id="rId1"/>
    <sheet name="Coupe de Savoie" sheetId="2" r:id="rId2"/>
    <sheet name="Coupe d'Aix" sheetId="3" r:id="rId3"/>
    <sheet name="CdF Parties Originales" sheetId="4" r:id="rId4"/>
    <sheet name="Paires" sheetId="5" r:id="rId5"/>
  </sheets>
  <definedNames>
    <definedName name="__Anonymous_Sheet_DB__1">'Coupe P. Vieilly'!$F$2:$F$8</definedName>
    <definedName name="__Anonymous_Sheet_DB__2">'Coupe de Savoie'!$E$8:$E$54</definedName>
    <definedName name="__Anonymous_Sheet_DB__3">'Coupe d''Aix'!$E$8:$E$50</definedName>
    <definedName name="__Anonymous_Sheet_DB__4">'CdF Parties Originales'!$E$8:$E$40</definedName>
    <definedName name="Excel_BuiltIn__FilterDatabase" localSheetId="3">'CdF Parties Originales'!$E$8:$E$40</definedName>
    <definedName name="Excel_BuiltIn__FilterDatabase" localSheetId="2">'Coupe d''Aix'!$E$8:$E$50</definedName>
    <definedName name="Excel_BuiltIn__FilterDatabase_1">'CdF Parties Originales'!$E$8:$E$40</definedName>
  </definedNames>
  <calcPr calcId="145621"/>
</workbook>
</file>

<file path=xl/calcChain.xml><?xml version="1.0" encoding="utf-8"?>
<calcChain xmlns="http://schemas.openxmlformats.org/spreadsheetml/2006/main">
  <c r="G9" i="4" l="1"/>
  <c r="H9" i="4"/>
  <c r="I9" i="4"/>
  <c r="J9" i="4"/>
  <c r="G10" i="4"/>
  <c r="H10" i="4"/>
  <c r="I10" i="4"/>
  <c r="J10" i="4"/>
  <c r="G11" i="4"/>
  <c r="H11" i="4"/>
  <c r="I11" i="4"/>
  <c r="J11" i="4"/>
  <c r="G12" i="4"/>
  <c r="H12" i="4"/>
  <c r="I12" i="4"/>
  <c r="J12" i="4"/>
  <c r="G13" i="4"/>
  <c r="I13" i="4"/>
  <c r="J13" i="4"/>
  <c r="G14" i="4"/>
  <c r="I14" i="4"/>
  <c r="J14" i="4"/>
  <c r="G15" i="4"/>
  <c r="I15" i="4"/>
  <c r="J15" i="4"/>
  <c r="G16" i="4"/>
  <c r="J16" i="4"/>
  <c r="G17" i="4"/>
  <c r="J17" i="4"/>
  <c r="G18" i="4"/>
  <c r="J18" i="4"/>
  <c r="G19" i="4"/>
  <c r="J19" i="4"/>
  <c r="G20" i="4"/>
  <c r="J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</calcChain>
</file>

<file path=xl/sharedStrings.xml><?xml version="1.0" encoding="utf-8"?>
<sst xmlns="http://schemas.openxmlformats.org/spreadsheetml/2006/main" count="743" uniqueCount="161">
  <si>
    <t>Festival d'Aix-les-Bains 2016 - Coupe Paul Vieilly</t>
  </si>
  <si>
    <r>
      <t>Poids par série</t>
    </r>
    <r>
      <rPr>
        <sz val="10"/>
        <rFont val="Arial"/>
        <family val="2"/>
      </rPr>
      <t xml:space="preserve"> : PS1=8  PS2=25  PS3=63</t>
    </r>
  </si>
  <si>
    <r>
      <t>27</t>
    </r>
    <r>
      <rPr>
        <sz val="10"/>
        <rFont val="Arial"/>
        <family val="2"/>
      </rPr>
      <t xml:space="preserve"> résultats pour le comité </t>
    </r>
    <r>
      <rPr>
        <b/>
        <sz val="10"/>
        <rFont val="Arial"/>
        <family val="2"/>
      </rPr>
      <t>Franche-Comté</t>
    </r>
  </si>
  <si>
    <t>Place</t>
  </si>
  <si>
    <t>Joueur</t>
  </si>
  <si>
    <t>Cat</t>
  </si>
  <si>
    <t>Série</t>
  </si>
  <si>
    <t>Club</t>
  </si>
  <si>
    <t>Score</t>
  </si>
  <si>
    <t>%age</t>
  </si>
  <si>
    <t>%S1</t>
  </si>
  <si>
    <t>%S2</t>
  </si>
  <si>
    <t>%S3</t>
  </si>
  <si>
    <t>PP4</t>
  </si>
  <si>
    <t>PTS</t>
  </si>
  <si>
    <t>BERNIER Pascal</t>
  </si>
  <si>
    <t>S</t>
  </si>
  <si>
    <t>1A</t>
  </si>
  <si>
    <t>R12</t>
  </si>
  <si>
    <t>CERF Gilbert</t>
  </si>
  <si>
    <t>D</t>
  </si>
  <si>
    <t>2A</t>
  </si>
  <si>
    <t>R06</t>
  </si>
  <si>
    <t>LEPIN Jacqueline</t>
  </si>
  <si>
    <t>V</t>
  </si>
  <si>
    <t>3A</t>
  </si>
  <si>
    <t>R05</t>
  </si>
  <si>
    <t>GENTILHOMME Marie-Geneviève</t>
  </si>
  <si>
    <t>3B</t>
  </si>
  <si>
    <t>R03</t>
  </si>
  <si>
    <t>BOREL Janine</t>
  </si>
  <si>
    <t>4A</t>
  </si>
  <si>
    <t>R10</t>
  </si>
  <si>
    <t>HERMELIN Colette</t>
  </si>
  <si>
    <t>4D</t>
  </si>
  <si>
    <t>R04</t>
  </si>
  <si>
    <t>HENRIOT Jacques</t>
  </si>
  <si>
    <t>4C</t>
  </si>
  <si>
    <t>MENNECHET Brigitte</t>
  </si>
  <si>
    <t>LECLERC Lilian</t>
  </si>
  <si>
    <t>J</t>
  </si>
  <si>
    <t>RJ06</t>
  </si>
  <si>
    <t>BERNIER Murielle</t>
  </si>
  <si>
    <t>HENRIOT Josiane</t>
  </si>
  <si>
    <t>4B</t>
  </si>
  <si>
    <t>GARNIER Sylviane</t>
  </si>
  <si>
    <t>R01</t>
  </si>
  <si>
    <t>PEPOLI Luba</t>
  </si>
  <si>
    <t>LAMBERT Patricia</t>
  </si>
  <si>
    <t>AUBRY Christine</t>
  </si>
  <si>
    <t>R09</t>
  </si>
  <si>
    <t>PELE Chantal</t>
  </si>
  <si>
    <t>AUBRY Bernard</t>
  </si>
  <si>
    <t>LOUVRIER Quentin</t>
  </si>
  <si>
    <t>C</t>
  </si>
  <si>
    <t>BOUTHIAUX Madeleine</t>
  </si>
  <si>
    <t>AUBERT Josiane</t>
  </si>
  <si>
    <t>TROUSSIERE Marie-Louise</t>
  </si>
  <si>
    <t>5A</t>
  </si>
  <si>
    <t>DUMON Colette</t>
  </si>
  <si>
    <t>MIRBEY Eveline</t>
  </si>
  <si>
    <t>R20</t>
  </si>
  <si>
    <t>BOURGEOIS Josiane</t>
  </si>
  <si>
    <t>5C</t>
  </si>
  <si>
    <t>REBILLARD Brigitte</t>
  </si>
  <si>
    <t>6A</t>
  </si>
  <si>
    <t>DOUGUEDROIT Suzanne</t>
  </si>
  <si>
    <t>LANQUETIN Christiane</t>
  </si>
  <si>
    <t>Festival d'Aix-les-Bains 2016 - Coupe de Savoie</t>
  </si>
  <si>
    <r>
      <t>1049</t>
    </r>
    <r>
      <rPr>
        <sz val="10"/>
        <rFont val="Arial"/>
        <family val="2"/>
      </rPr>
      <t xml:space="preserve"> joueurs : </t>
    </r>
    <r>
      <rPr>
        <b/>
        <sz val="10"/>
        <rFont val="Arial"/>
        <family val="2"/>
      </rPr>
      <t>42</t>
    </r>
    <r>
      <rPr>
        <sz val="10"/>
        <rFont val="Arial"/>
        <family val="2"/>
      </rPr>
      <t xml:space="preserve"> N1, </t>
    </r>
    <r>
      <rPr>
        <b/>
        <sz val="10"/>
        <rFont val="Arial"/>
        <family val="2"/>
      </rPr>
      <t>89</t>
    </r>
    <r>
      <rPr>
        <sz val="10"/>
        <rFont val="Arial"/>
        <family val="2"/>
      </rPr>
      <t xml:space="preserve"> N2, </t>
    </r>
    <r>
      <rPr>
        <b/>
        <sz val="10"/>
        <rFont val="Arial"/>
        <family val="2"/>
      </rPr>
      <t>139</t>
    </r>
    <r>
      <rPr>
        <sz val="10"/>
        <rFont val="Arial"/>
        <family val="2"/>
      </rPr>
      <t xml:space="preserve"> N3, </t>
    </r>
    <r>
      <rPr>
        <b/>
        <sz val="10"/>
        <rFont val="Arial"/>
        <family val="2"/>
      </rPr>
      <t>506</t>
    </r>
    <r>
      <rPr>
        <sz val="10"/>
        <rFont val="Arial"/>
        <family val="2"/>
      </rPr>
      <t xml:space="preserve"> N4, </t>
    </r>
    <r>
      <rPr>
        <b/>
        <sz val="10"/>
        <rFont val="Arial"/>
        <family val="2"/>
      </rPr>
      <t>222</t>
    </r>
    <r>
      <rPr>
        <sz val="10"/>
        <rFont val="Arial"/>
        <family val="2"/>
      </rPr>
      <t xml:space="preserve"> N5, </t>
    </r>
    <r>
      <rPr>
        <b/>
        <sz val="10"/>
        <rFont val="Arial"/>
        <family val="2"/>
      </rPr>
      <t>49</t>
    </r>
    <r>
      <rPr>
        <sz val="10"/>
        <rFont val="Arial"/>
        <family val="2"/>
      </rPr>
      <t xml:space="preserve"> N6,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N7</t>
    </r>
  </si>
  <si>
    <r>
      <t>Poids par série</t>
    </r>
    <r>
      <rPr>
        <sz val="10"/>
        <rFont val="Arial"/>
        <family val="2"/>
      </rPr>
      <t xml:space="preserve"> : PS1=42  PS2=75  PS3=100</t>
    </r>
  </si>
  <si>
    <t>Top = 4439 – M = 2623 – D = 2,5</t>
  </si>
  <si>
    <r>
      <t>46</t>
    </r>
    <r>
      <rPr>
        <sz val="10"/>
        <rFont val="Arial"/>
        <family val="2"/>
      </rPr>
      <t xml:space="preserve"> résultats pour le comité </t>
    </r>
    <r>
      <rPr>
        <b/>
        <sz val="10"/>
        <rFont val="Arial"/>
        <family val="2"/>
      </rPr>
      <t>Franche-Comt</t>
    </r>
    <r>
      <rPr>
        <sz val="10"/>
        <rFont val="Arial"/>
        <family val="2"/>
      </rPr>
      <t>é</t>
    </r>
  </si>
  <si>
    <t>CASTALAN Thierry</t>
  </si>
  <si>
    <t>R14</t>
  </si>
  <si>
    <t>BOUSSAERT Thierry</t>
  </si>
  <si>
    <t>1B</t>
  </si>
  <si>
    <t>BARTIER Frédéric</t>
  </si>
  <si>
    <t>VAISSEAU Noëlle</t>
  </si>
  <si>
    <t>2B</t>
  </si>
  <si>
    <t>GENDRE Bernard</t>
  </si>
  <si>
    <t>R02</t>
  </si>
  <si>
    <t>BUDA Brigitte</t>
  </si>
  <si>
    <t>AUBRY Antonin</t>
  </si>
  <si>
    <t>TRIBUT Anne</t>
  </si>
  <si>
    <t>JANIN Mathieu</t>
  </si>
  <si>
    <t>LEVY Suzanne</t>
  </si>
  <si>
    <t>TEILLET Brigitte</t>
  </si>
  <si>
    <t>CLAD Martine</t>
  </si>
  <si>
    <t>ALBINGRE Geneviève</t>
  </si>
  <si>
    <t>GIROD Chantal</t>
  </si>
  <si>
    <t>ARIZZI Agnès</t>
  </si>
  <si>
    <t>AUBRY Eliette</t>
  </si>
  <si>
    <t>MARIN Jacques</t>
  </si>
  <si>
    <t>CUINET Monique</t>
  </si>
  <si>
    <t>R19</t>
  </si>
  <si>
    <t>TRIBUT Annie</t>
  </si>
  <si>
    <t>LANG Yolande</t>
  </si>
  <si>
    <t>SERVETTE Rolande</t>
  </si>
  <si>
    <t>LEMEASLE Eric</t>
  </si>
  <si>
    <t>PLUMEY Liliane</t>
  </si>
  <si>
    <t>CARBONNIER Nicole</t>
  </si>
  <si>
    <t>PIERRE Marie-Thérèse</t>
  </si>
  <si>
    <t>GIROD Alain</t>
  </si>
  <si>
    <t>HINNEWINKEL Marie-Thérèse</t>
  </si>
  <si>
    <t>5B</t>
  </si>
  <si>
    <t>ARIZZI Richard</t>
  </si>
  <si>
    <t>KASPER Josiane</t>
  </si>
  <si>
    <t>Festival d'Aix-les-Bains 2016 - Coupe d'Aix-les-Bains</t>
  </si>
  <si>
    <r>
      <t>982</t>
    </r>
    <r>
      <rPr>
        <sz val="10"/>
        <rFont val="Arial"/>
        <family val="2"/>
      </rPr>
      <t xml:space="preserve"> joueurs : </t>
    </r>
    <r>
      <rPr>
        <b/>
        <sz val="10"/>
        <rFont val="Arial"/>
        <family val="2"/>
      </rPr>
      <t>102</t>
    </r>
    <r>
      <rPr>
        <sz val="10"/>
        <rFont val="Arial"/>
        <family val="2"/>
      </rPr>
      <t xml:space="preserve"> N1, </t>
    </r>
    <r>
      <rPr>
        <b/>
        <sz val="10"/>
        <rFont val="Arial"/>
        <family val="2"/>
      </rPr>
      <t>143</t>
    </r>
    <r>
      <rPr>
        <sz val="10"/>
        <rFont val="Arial"/>
        <family val="2"/>
      </rPr>
      <t xml:space="preserve"> N2, </t>
    </r>
    <r>
      <rPr>
        <b/>
        <sz val="10"/>
        <rFont val="Arial"/>
        <family val="2"/>
      </rPr>
      <t>165</t>
    </r>
    <r>
      <rPr>
        <sz val="10"/>
        <rFont val="Arial"/>
        <family val="2"/>
      </rPr>
      <t xml:space="preserve"> N3, </t>
    </r>
    <r>
      <rPr>
        <b/>
        <sz val="10"/>
        <rFont val="Arial"/>
        <family val="2"/>
      </rPr>
      <t>422</t>
    </r>
    <r>
      <rPr>
        <sz val="10"/>
        <rFont val="Arial"/>
        <family val="2"/>
      </rPr>
      <t xml:space="preserve"> N4, </t>
    </r>
    <r>
      <rPr>
        <b/>
        <sz val="10"/>
        <rFont val="Arial"/>
        <family val="2"/>
      </rPr>
      <t>128</t>
    </r>
    <r>
      <rPr>
        <sz val="10"/>
        <rFont val="Arial"/>
        <family val="2"/>
      </rPr>
      <t xml:space="preserve"> N5,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 xml:space="preserve"> N6,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N7</t>
    </r>
  </si>
  <si>
    <r>
      <t>Poids par série</t>
    </r>
    <r>
      <rPr>
        <sz val="10"/>
        <rFont val="Arial"/>
        <family val="2"/>
      </rPr>
      <t xml:space="preserve"> : PS1=75  PS2=112,5  PS3=150</t>
    </r>
  </si>
  <si>
    <t>Top = 4831 – M = 2455 – D = 2,5</t>
  </si>
  <si>
    <r>
      <t>42</t>
    </r>
    <r>
      <rPr>
        <sz val="10"/>
        <rFont val="Arial"/>
        <family val="2"/>
      </rPr>
      <t xml:space="preserve"> résultats pour le comité </t>
    </r>
    <r>
      <rPr>
        <b/>
        <sz val="10"/>
        <rFont val="Arial"/>
        <family val="2"/>
      </rPr>
      <t>Franche-Comté</t>
    </r>
  </si>
  <si>
    <t>BOUSSAERT Jean-Clément</t>
  </si>
  <si>
    <t>E</t>
  </si>
  <si>
    <t>PENTECOTE Etienne</t>
  </si>
  <si>
    <t>GUYOT Monique</t>
  </si>
  <si>
    <t>NAGEOTTE Stéphane</t>
  </si>
  <si>
    <t>AMBERT Liliane</t>
  </si>
  <si>
    <t>Festival d'Aix-les-Bains 2016 – Championnat de France en parties originales</t>
  </si>
  <si>
    <r>
      <t>676</t>
    </r>
    <r>
      <rPr>
        <sz val="10"/>
        <rFont val="Arial"/>
        <family val="2"/>
      </rPr>
      <t xml:space="preserve"> joueurs : </t>
    </r>
    <r>
      <rPr>
        <b/>
        <sz val="10"/>
        <rFont val="Arial"/>
        <family val="2"/>
      </rPr>
      <t>66</t>
    </r>
    <r>
      <rPr>
        <sz val="10"/>
        <rFont val="Arial"/>
        <family val="2"/>
      </rPr>
      <t xml:space="preserve"> N1, </t>
    </r>
    <r>
      <rPr>
        <b/>
        <sz val="10"/>
        <rFont val="Arial"/>
        <family val="2"/>
      </rPr>
      <t>88</t>
    </r>
    <r>
      <rPr>
        <sz val="10"/>
        <rFont val="Arial"/>
        <family val="2"/>
      </rPr>
      <t xml:space="preserve"> N2, </t>
    </r>
    <r>
      <rPr>
        <b/>
        <sz val="10"/>
        <rFont val="Arial"/>
        <family val="2"/>
      </rPr>
      <t>120</t>
    </r>
    <r>
      <rPr>
        <sz val="10"/>
        <rFont val="Arial"/>
        <family val="2"/>
      </rPr>
      <t xml:space="preserve"> N3, </t>
    </r>
    <r>
      <rPr>
        <b/>
        <sz val="10"/>
        <rFont val="Arial"/>
        <family val="2"/>
      </rPr>
      <t>310</t>
    </r>
    <r>
      <rPr>
        <sz val="10"/>
        <rFont val="Arial"/>
        <family val="2"/>
      </rPr>
      <t xml:space="preserve"> N4, 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 xml:space="preserve"> N5, 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 xml:space="preserve"> N6, 0 N7</t>
    </r>
  </si>
  <si>
    <r>
      <t>Poids par série</t>
    </r>
    <r>
      <rPr>
        <sz val="10"/>
        <rFont val="Arial"/>
        <family val="2"/>
      </rPr>
      <t xml:space="preserve"> : PS1=50  PS2=75  PS3=100</t>
    </r>
  </si>
  <si>
    <t>Top = 6076 – M = 1690 – D = 2,5</t>
  </si>
  <si>
    <r>
      <t>32</t>
    </r>
    <r>
      <rPr>
        <sz val="10"/>
        <rFont val="Arial"/>
        <family val="2"/>
      </rPr>
      <t xml:space="preserve"> résultats pour le comité </t>
    </r>
    <r>
      <rPr>
        <b/>
        <sz val="10"/>
        <rFont val="Arial"/>
        <family val="2"/>
      </rPr>
      <t>Franche-Comté</t>
    </r>
  </si>
  <si>
    <t>APTER Evelyne</t>
  </si>
  <si>
    <t>RUHLMANN Edith</t>
  </si>
  <si>
    <t>FAUVET Corinne</t>
  </si>
  <si>
    <t>FAIVRE DUPAIGRE Jacques</t>
  </si>
  <si>
    <t>Festival d'Aix-les-Bains 2016 - Tournoi en paires</t>
  </si>
  <si>
    <r>
      <t>261</t>
    </r>
    <r>
      <rPr>
        <sz val="10"/>
        <rFont val="Arial"/>
        <family val="2"/>
      </rPr>
      <t xml:space="preserve"> paires : 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 xml:space="preserve"> N1, </t>
    </r>
    <r>
      <rPr>
        <b/>
        <sz val="10"/>
        <rFont val="Arial"/>
        <family val="2"/>
      </rPr>
      <t>25</t>
    </r>
    <r>
      <rPr>
        <sz val="10"/>
        <rFont val="Arial"/>
        <family val="2"/>
      </rPr>
      <t xml:space="preserve"> N2, </t>
    </r>
    <r>
      <rPr>
        <b/>
        <sz val="10"/>
        <rFont val="Arial"/>
        <family val="2"/>
      </rPr>
      <t>32</t>
    </r>
    <r>
      <rPr>
        <sz val="10"/>
        <rFont val="Arial"/>
        <family val="2"/>
      </rPr>
      <t xml:space="preserve"> N3, </t>
    </r>
    <r>
      <rPr>
        <b/>
        <sz val="10"/>
        <rFont val="Arial"/>
        <family val="2"/>
      </rPr>
      <t>107</t>
    </r>
    <r>
      <rPr>
        <sz val="10"/>
        <rFont val="Arial"/>
        <family val="2"/>
      </rPr>
      <t xml:space="preserve"> N4, </t>
    </r>
    <r>
      <rPr>
        <b/>
        <sz val="10"/>
        <rFont val="Arial"/>
        <family val="2"/>
      </rPr>
      <t>69</t>
    </r>
    <r>
      <rPr>
        <sz val="10"/>
        <rFont val="Arial"/>
        <family val="2"/>
      </rPr>
      <t xml:space="preserve"> N5, 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 xml:space="preserve"> N6, 0 N7</t>
    </r>
  </si>
  <si>
    <t>Top = 2751 – M = 1124 – D = 2</t>
  </si>
  <si>
    <r>
      <t>15</t>
    </r>
    <r>
      <rPr>
        <sz val="10"/>
        <rFont val="Arial"/>
        <family val="2"/>
      </rPr>
      <t xml:space="preserve"> résultats pour le comité </t>
    </r>
    <r>
      <rPr>
        <b/>
        <sz val="10"/>
        <rFont val="Arial"/>
        <family val="2"/>
      </rPr>
      <t>Franche-Comté</t>
    </r>
  </si>
  <si>
    <t>Joueurs</t>
  </si>
  <si>
    <t>Fédé</t>
  </si>
  <si>
    <t>AUBRY Antonin / MALLEGOL Quentin</t>
  </si>
  <si>
    <t>R09 / S27</t>
  </si>
  <si>
    <t>FR</t>
  </si>
  <si>
    <t>BARTIER Frédéric / BUDA Brigitte</t>
  </si>
  <si>
    <t>BERNIER Murielle / BERNIER Pascal</t>
  </si>
  <si>
    <t>R10 / R12</t>
  </si>
  <si>
    <t>BOUSSAERT Jean-Clément / GASCUEL Benjamin</t>
  </si>
  <si>
    <t>R10 / CJ03</t>
  </si>
  <si>
    <t>BOUSSAERT Thierry / KASPER Josiane</t>
  </si>
  <si>
    <t>JANIN Mathieu / LOUVRIER Quentin</t>
  </si>
  <si>
    <t>R03 / RJ06</t>
  </si>
  <si>
    <t>PELE Chantal / TERRETTAZ Monique</t>
  </si>
  <si>
    <t>R04 / MAR</t>
  </si>
  <si>
    <t>FR / CH</t>
  </si>
  <si>
    <t>CERF Gilbert / CERF Sophie</t>
  </si>
  <si>
    <t>R06 / P12</t>
  </si>
  <si>
    <t>AUBRY Eliette / GUY Tiffany</t>
  </si>
  <si>
    <t>R09 / LJ36</t>
  </si>
  <si>
    <t>AUBERT Josiane / PEPOLI Luba</t>
  </si>
  <si>
    <t>HENRIOT Jacques / HENRIOT Josiane</t>
  </si>
  <si>
    <t>BOUTHIAUX Madeleine / CUINET Monique</t>
  </si>
  <si>
    <t>R06 / R19</t>
  </si>
  <si>
    <t>GIROD Alain / GIROD Chantal</t>
  </si>
  <si>
    <t>DUMON Colette / HERMELIN Colette</t>
  </si>
  <si>
    <t>FAIVRE DUPAIGRE Jacques / FAUVET Corinne</t>
  </si>
  <si>
    <r>
      <t>764</t>
    </r>
    <r>
      <rPr>
        <sz val="10"/>
        <rFont val="Arial"/>
        <family val="2"/>
      </rPr>
      <t xml:space="preserve"> joueurs :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N1, </t>
    </r>
    <r>
      <rPr>
        <b/>
        <sz val="10"/>
        <rFont val="Arial"/>
        <family val="2"/>
      </rPr>
      <t>25</t>
    </r>
    <r>
      <rPr>
        <sz val="10"/>
        <rFont val="Arial"/>
        <family val="2"/>
      </rPr>
      <t xml:space="preserve"> N2, </t>
    </r>
    <r>
      <rPr>
        <b/>
        <sz val="10"/>
        <rFont val="Arial"/>
        <family val="2"/>
      </rPr>
      <t>63</t>
    </r>
    <r>
      <rPr>
        <sz val="10"/>
        <rFont val="Arial"/>
        <family val="2"/>
      </rPr>
      <t xml:space="preserve"> N3, </t>
    </r>
    <r>
      <rPr>
        <b/>
        <sz val="10"/>
        <rFont val="Arial"/>
        <family val="2"/>
      </rPr>
      <t>370</t>
    </r>
    <r>
      <rPr>
        <sz val="10"/>
        <rFont val="Arial"/>
        <family val="2"/>
      </rPr>
      <t xml:space="preserve"> N4, </t>
    </r>
    <r>
      <rPr>
        <b/>
        <sz val="10"/>
        <rFont val="Arial"/>
        <family val="2"/>
      </rPr>
      <t>240</t>
    </r>
    <r>
      <rPr>
        <sz val="10"/>
        <rFont val="Arial"/>
        <family val="2"/>
      </rPr>
      <t xml:space="preserve"> N5, </t>
    </r>
    <r>
      <rPr>
        <b/>
        <sz val="10"/>
        <rFont val="Arial"/>
        <family val="2"/>
      </rPr>
      <t>60</t>
    </r>
    <r>
      <rPr>
        <sz val="10"/>
        <rFont val="Arial"/>
        <family val="2"/>
      </rPr>
      <t xml:space="preserve"> N6,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N7</t>
    </r>
  </si>
  <si>
    <t>Top = 4766 – M = 1910 – D = 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</si>
</sst>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/>
      <sz val="14"/>
      <name val="Times New Roman"/>
      <family val="1"/>
      <charset val="1"/>
    </font>
    <font>
      <b/>
      <sz val="10"/>
      <name val="Arial"/>
      <family val="2"/>
    </font>
    <font>
      <b/>
      <u/>
      <sz val="12"/>
      <name val="Times New Roman"/>
      <family val="1"/>
      <charset val="1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pane ySplit="8" topLeftCell="A9" activePane="bottomLeft" state="frozen"/>
      <selection pane="bottomLeft" activeCell="Q24" sqref="Q24"/>
    </sheetView>
  </sheetViews>
  <sheetFormatPr baseColWidth="10" defaultColWidth="11.5703125" defaultRowHeight="15" x14ac:dyDescent="0.2"/>
  <cols>
    <col min="1" max="1" width="6.7109375" style="1" customWidth="1"/>
    <col min="2" max="2" width="29" style="2" bestFit="1" customWidth="1"/>
    <col min="3" max="3" width="4" style="1" customWidth="1"/>
    <col min="4" max="4" width="5.85546875" style="1" customWidth="1"/>
    <col min="5" max="5" width="5.140625" style="1" customWidth="1"/>
    <col min="6" max="6" width="6.28515625" style="3" customWidth="1"/>
    <col min="7" max="7" width="7" style="4" customWidth="1"/>
    <col min="8" max="10" width="6.7109375" style="5" customWidth="1"/>
    <col min="11" max="12" width="6.7109375" style="6" customWidth="1"/>
    <col min="13" max="16384" width="11.5703125" style="2"/>
  </cols>
  <sheetData>
    <row r="1" spans="1:12" s="7" customFormat="1" ht="18.75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7" customFormat="1" ht="8.4499999999999993" customHeight="1" x14ac:dyDescent="0.2">
      <c r="A2" s="8"/>
      <c r="B2" s="9"/>
      <c r="C2" s="9"/>
      <c r="D2" s="9"/>
      <c r="E2" s="9"/>
      <c r="F2" s="3"/>
      <c r="G2" s="4"/>
      <c r="H2" s="10"/>
      <c r="I2" s="10"/>
      <c r="J2" s="10"/>
      <c r="K2" s="11"/>
      <c r="L2" s="11"/>
    </row>
    <row r="3" spans="1:12" s="7" customFormat="1" x14ac:dyDescent="0.2">
      <c r="A3" s="12" t="s">
        <v>159</v>
      </c>
      <c r="B3" s="9"/>
      <c r="C3" s="9"/>
      <c r="D3" s="9"/>
      <c r="E3" s="9"/>
      <c r="F3" s="3"/>
      <c r="G3" s="4"/>
      <c r="H3" s="10"/>
      <c r="I3" s="10"/>
      <c r="J3" s="10"/>
      <c r="K3" s="11"/>
      <c r="L3" s="11"/>
    </row>
    <row r="4" spans="1:12" s="7" customFormat="1" x14ac:dyDescent="0.2">
      <c r="A4" s="12" t="s">
        <v>1</v>
      </c>
      <c r="B4" s="9"/>
      <c r="C4" s="9"/>
      <c r="D4" s="9"/>
      <c r="E4" s="9"/>
      <c r="F4" s="3"/>
      <c r="G4" s="4"/>
      <c r="H4" s="10"/>
      <c r="I4" s="10"/>
      <c r="J4" s="10"/>
      <c r="K4" s="11"/>
      <c r="L4" s="11"/>
    </row>
    <row r="5" spans="1:12" s="7" customFormat="1" x14ac:dyDescent="0.2">
      <c r="A5" s="13" t="s">
        <v>160</v>
      </c>
      <c r="B5" s="9"/>
      <c r="C5" s="9"/>
      <c r="D5" s="9"/>
      <c r="E5" s="9"/>
      <c r="F5" s="3"/>
      <c r="G5" s="4"/>
      <c r="H5" s="10"/>
      <c r="I5" s="10"/>
      <c r="J5" s="10"/>
      <c r="K5" s="11"/>
      <c r="L5" s="11"/>
    </row>
    <row r="6" spans="1:12" s="7" customFormat="1" x14ac:dyDescent="0.2">
      <c r="A6" s="12"/>
      <c r="B6" s="9"/>
      <c r="C6" s="9"/>
      <c r="D6" s="9"/>
      <c r="E6" s="9"/>
      <c r="F6" s="3"/>
      <c r="G6" s="4"/>
      <c r="H6" s="10"/>
      <c r="I6" s="10"/>
      <c r="J6" s="10"/>
      <c r="K6" s="11"/>
      <c r="L6" s="11"/>
    </row>
    <row r="7" spans="1:12" s="7" customFormat="1" x14ac:dyDescent="0.2">
      <c r="A7" s="7" t="s">
        <v>2</v>
      </c>
      <c r="B7" s="9"/>
      <c r="C7" s="9"/>
      <c r="D7" s="9"/>
      <c r="E7" s="9"/>
      <c r="F7" s="3"/>
      <c r="G7" s="4"/>
      <c r="H7" s="10"/>
      <c r="I7" s="10"/>
      <c r="J7" s="10"/>
      <c r="K7" s="11"/>
      <c r="L7" s="11"/>
    </row>
    <row r="8" spans="1:12" s="7" customFormat="1" ht="12.75" x14ac:dyDescent="0.2">
      <c r="A8" s="14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  <c r="G8" s="15" t="s">
        <v>9</v>
      </c>
      <c r="H8" s="16" t="s">
        <v>10</v>
      </c>
      <c r="I8" s="16" t="s">
        <v>11</v>
      </c>
      <c r="J8" s="16" t="s">
        <v>12</v>
      </c>
      <c r="K8" s="17" t="s">
        <v>13</v>
      </c>
      <c r="L8" s="17" t="s">
        <v>14</v>
      </c>
    </row>
    <row r="9" spans="1:12" x14ac:dyDescent="0.2">
      <c r="A9" s="25">
        <v>4</v>
      </c>
      <c r="B9" s="2" t="s">
        <v>15</v>
      </c>
      <c r="C9" s="1" t="s">
        <v>16</v>
      </c>
      <c r="D9" s="1" t="s">
        <v>17</v>
      </c>
      <c r="E9" s="1" t="s">
        <v>18</v>
      </c>
      <c r="F9" s="3">
        <v>4552</v>
      </c>
      <c r="G9" s="18">
        <f t="shared" ref="G9:G35" si="0">F9/4766</f>
        <v>0.95509861519093575</v>
      </c>
      <c r="H9" s="24">
        <v>25</v>
      </c>
      <c r="I9" s="24">
        <v>100</v>
      </c>
      <c r="J9" s="24">
        <v>100</v>
      </c>
      <c r="K9" s="25">
        <v>551</v>
      </c>
      <c r="L9" s="25">
        <v>1903</v>
      </c>
    </row>
    <row r="10" spans="1:12" x14ac:dyDescent="0.2">
      <c r="A10" s="25">
        <v>5</v>
      </c>
      <c r="B10" s="2" t="s">
        <v>19</v>
      </c>
      <c r="C10" s="1" t="s">
        <v>20</v>
      </c>
      <c r="D10" s="1" t="s">
        <v>21</v>
      </c>
      <c r="E10" s="1" t="s">
        <v>22</v>
      </c>
      <c r="F10" s="3">
        <v>4516</v>
      </c>
      <c r="G10" s="18">
        <f t="shared" si="0"/>
        <v>0.94754511120436424</v>
      </c>
      <c r="H10" s="24"/>
      <c r="I10" s="24"/>
      <c r="J10" s="24">
        <v>100</v>
      </c>
      <c r="K10" s="25">
        <v>550</v>
      </c>
      <c r="L10" s="25">
        <v>1900</v>
      </c>
    </row>
    <row r="11" spans="1:12" x14ac:dyDescent="0.2">
      <c r="A11" s="25">
        <v>50</v>
      </c>
      <c r="B11" s="2" t="s">
        <v>23</v>
      </c>
      <c r="C11" s="1" t="s">
        <v>24</v>
      </c>
      <c r="D11" s="1" t="s">
        <v>25</v>
      </c>
      <c r="E11" s="1" t="s">
        <v>26</v>
      </c>
      <c r="F11" s="3">
        <v>4178</v>
      </c>
      <c r="G11" s="18">
        <f t="shared" si="0"/>
        <v>0.87662610155266474</v>
      </c>
      <c r="H11" s="24"/>
      <c r="I11" s="24"/>
      <c r="J11" s="24">
        <v>68.25</v>
      </c>
      <c r="K11" s="25">
        <v>496</v>
      </c>
      <c r="L11" s="25">
        <v>1788</v>
      </c>
    </row>
    <row r="12" spans="1:12" x14ac:dyDescent="0.2">
      <c r="A12" s="25">
        <v>99</v>
      </c>
      <c r="B12" s="2" t="s">
        <v>27</v>
      </c>
      <c r="C12" s="1" t="s">
        <v>24</v>
      </c>
      <c r="D12" s="1" t="s">
        <v>28</v>
      </c>
      <c r="E12" s="1" t="s">
        <v>29</v>
      </c>
      <c r="F12" s="3">
        <v>4044</v>
      </c>
      <c r="G12" s="18">
        <f t="shared" si="0"/>
        <v>0.84851028115820393</v>
      </c>
      <c r="H12" s="24"/>
      <c r="I12" s="24"/>
      <c r="J12" s="24"/>
      <c r="K12" s="25">
        <v>437</v>
      </c>
      <c r="L12" s="25">
        <v>1665</v>
      </c>
    </row>
    <row r="13" spans="1:12" x14ac:dyDescent="0.2">
      <c r="A13" s="25">
        <v>118</v>
      </c>
      <c r="B13" s="2" t="s">
        <v>30</v>
      </c>
      <c r="C13" s="1" t="s">
        <v>20</v>
      </c>
      <c r="D13" s="1" t="s">
        <v>31</v>
      </c>
      <c r="E13" s="1" t="s">
        <v>32</v>
      </c>
      <c r="F13" s="3">
        <v>3994</v>
      </c>
      <c r="G13" s="18">
        <f t="shared" si="0"/>
        <v>0.83801930339907682</v>
      </c>
      <c r="H13" s="24"/>
      <c r="I13" s="24"/>
      <c r="J13" s="24"/>
      <c r="K13" s="25">
        <v>414</v>
      </c>
      <c r="L13" s="25">
        <v>1618</v>
      </c>
    </row>
    <row r="14" spans="1:12" x14ac:dyDescent="0.2">
      <c r="A14" s="25">
        <v>133</v>
      </c>
      <c r="B14" s="2" t="s">
        <v>33</v>
      </c>
      <c r="C14" s="1" t="s">
        <v>16</v>
      </c>
      <c r="D14" s="1" t="s">
        <v>34</v>
      </c>
      <c r="E14" s="1" t="s">
        <v>35</v>
      </c>
      <c r="F14" s="3">
        <v>3978</v>
      </c>
      <c r="G14" s="18">
        <f t="shared" si="0"/>
        <v>0.83466219051615609</v>
      </c>
      <c r="H14" s="24"/>
      <c r="I14" s="24"/>
      <c r="J14" s="24"/>
      <c r="K14" s="25">
        <v>396</v>
      </c>
      <c r="L14" s="25">
        <v>1580</v>
      </c>
    </row>
    <row r="15" spans="1:12" x14ac:dyDescent="0.2">
      <c r="A15" s="25">
        <v>143</v>
      </c>
      <c r="B15" s="2" t="s">
        <v>36</v>
      </c>
      <c r="C15" s="1" t="s">
        <v>24</v>
      </c>
      <c r="D15" s="1" t="s">
        <v>37</v>
      </c>
      <c r="E15" s="1" t="s">
        <v>35</v>
      </c>
      <c r="F15" s="3">
        <v>3965</v>
      </c>
      <c r="G15" s="18">
        <f t="shared" si="0"/>
        <v>0.831934536298783</v>
      </c>
      <c r="H15" s="24"/>
      <c r="I15" s="24"/>
      <c r="J15" s="24"/>
      <c r="K15" s="25">
        <v>384</v>
      </c>
      <c r="L15" s="25">
        <v>1555</v>
      </c>
    </row>
    <row r="16" spans="1:12" x14ac:dyDescent="0.2">
      <c r="A16" s="25">
        <v>151</v>
      </c>
      <c r="B16" s="2" t="s">
        <v>38</v>
      </c>
      <c r="C16" s="1" t="s">
        <v>16</v>
      </c>
      <c r="D16" s="1" t="s">
        <v>28</v>
      </c>
      <c r="E16" s="1" t="s">
        <v>32</v>
      </c>
      <c r="F16" s="3">
        <v>3958</v>
      </c>
      <c r="G16" s="18">
        <f t="shared" si="0"/>
        <v>0.8304657994125052</v>
      </c>
      <c r="H16" s="24"/>
      <c r="I16" s="24"/>
      <c r="J16" s="24"/>
      <c r="K16" s="25">
        <v>375</v>
      </c>
      <c r="L16" s="25">
        <v>1535</v>
      </c>
    </row>
    <row r="17" spans="1:12" x14ac:dyDescent="0.2">
      <c r="A17" s="25">
        <v>155</v>
      </c>
      <c r="B17" s="2" t="s">
        <v>39</v>
      </c>
      <c r="C17" s="1" t="s">
        <v>40</v>
      </c>
      <c r="D17" s="1" t="s">
        <v>31</v>
      </c>
      <c r="E17" s="1" t="s">
        <v>41</v>
      </c>
      <c r="F17" s="3">
        <v>3954</v>
      </c>
      <c r="G17" s="18">
        <f t="shared" si="0"/>
        <v>0.82962652119177505</v>
      </c>
      <c r="H17" s="24"/>
      <c r="I17" s="24"/>
      <c r="J17" s="24"/>
      <c r="K17" s="25">
        <v>370</v>
      </c>
      <c r="L17" s="25">
        <v>1525</v>
      </c>
    </row>
    <row r="18" spans="1:12" x14ac:dyDescent="0.2">
      <c r="A18" s="25">
        <v>160</v>
      </c>
      <c r="B18" s="2" t="s">
        <v>42</v>
      </c>
      <c r="C18" s="1" t="s">
        <v>16</v>
      </c>
      <c r="D18" s="1" t="s">
        <v>31</v>
      </c>
      <c r="E18" s="1" t="s">
        <v>32</v>
      </c>
      <c r="F18" s="3">
        <v>3951</v>
      </c>
      <c r="G18" s="18">
        <f t="shared" si="0"/>
        <v>0.8289970625262274</v>
      </c>
      <c r="H18" s="24"/>
      <c r="I18" s="24"/>
      <c r="J18" s="24"/>
      <c r="K18" s="25">
        <v>364</v>
      </c>
      <c r="L18" s="25">
        <v>1513</v>
      </c>
    </row>
    <row r="19" spans="1:12" x14ac:dyDescent="0.2">
      <c r="A19" s="25">
        <v>165</v>
      </c>
      <c r="B19" s="2" t="s">
        <v>43</v>
      </c>
      <c r="C19" s="1" t="s">
        <v>24</v>
      </c>
      <c r="D19" s="1" t="s">
        <v>44</v>
      </c>
      <c r="E19" s="1" t="s">
        <v>35</v>
      </c>
      <c r="F19" s="3">
        <v>3945</v>
      </c>
      <c r="G19" s="18">
        <f t="shared" si="0"/>
        <v>0.82773814519513222</v>
      </c>
      <c r="H19" s="24"/>
      <c r="I19" s="24"/>
      <c r="J19" s="24"/>
      <c r="K19" s="25">
        <v>358</v>
      </c>
      <c r="L19" s="25">
        <v>1500</v>
      </c>
    </row>
    <row r="20" spans="1:12" x14ac:dyDescent="0.2">
      <c r="A20" s="25">
        <v>194</v>
      </c>
      <c r="B20" s="2" t="s">
        <v>45</v>
      </c>
      <c r="C20" s="1" t="s">
        <v>16</v>
      </c>
      <c r="D20" s="1" t="s">
        <v>31</v>
      </c>
      <c r="E20" s="1" t="s">
        <v>46</v>
      </c>
      <c r="F20" s="3">
        <v>3919</v>
      </c>
      <c r="G20" s="18">
        <f t="shared" si="0"/>
        <v>0.82228283676038605</v>
      </c>
      <c r="H20" s="24"/>
      <c r="I20" s="24"/>
      <c r="J20" s="24"/>
      <c r="K20" s="25">
        <v>323</v>
      </c>
      <c r="L20" s="25">
        <v>1428</v>
      </c>
    </row>
    <row r="21" spans="1:12" x14ac:dyDescent="0.2">
      <c r="A21" s="25">
        <v>235</v>
      </c>
      <c r="B21" s="2" t="s">
        <v>47</v>
      </c>
      <c r="C21" s="1" t="s">
        <v>16</v>
      </c>
      <c r="D21" s="1" t="s">
        <v>37</v>
      </c>
      <c r="E21" s="1" t="s">
        <v>32</v>
      </c>
      <c r="F21" s="3">
        <v>3867</v>
      </c>
      <c r="G21" s="18">
        <f t="shared" si="0"/>
        <v>0.81137221989089381</v>
      </c>
      <c r="H21" s="24"/>
      <c r="I21" s="24"/>
      <c r="J21" s="24"/>
      <c r="K21" s="25">
        <v>274</v>
      </c>
      <c r="L21" s="25">
        <v>1325</v>
      </c>
    </row>
    <row r="22" spans="1:12" x14ac:dyDescent="0.2">
      <c r="A22" s="25">
        <v>237</v>
      </c>
      <c r="B22" s="2" t="s">
        <v>48</v>
      </c>
      <c r="C22" s="1" t="s">
        <v>16</v>
      </c>
      <c r="D22" s="1" t="s">
        <v>28</v>
      </c>
      <c r="E22" s="1" t="s">
        <v>22</v>
      </c>
      <c r="F22" s="3">
        <v>3865</v>
      </c>
      <c r="G22" s="18">
        <f t="shared" si="0"/>
        <v>0.81095258078052879</v>
      </c>
      <c r="H22" s="24"/>
      <c r="I22" s="24"/>
      <c r="J22" s="24"/>
      <c r="K22" s="25">
        <v>272</v>
      </c>
      <c r="L22" s="25">
        <v>1320</v>
      </c>
    </row>
    <row r="23" spans="1:12" x14ac:dyDescent="0.2">
      <c r="A23" s="25">
        <v>256</v>
      </c>
      <c r="B23" s="2" t="s">
        <v>49</v>
      </c>
      <c r="C23" s="1" t="s">
        <v>16</v>
      </c>
      <c r="D23" s="1" t="s">
        <v>44</v>
      </c>
      <c r="E23" s="1" t="s">
        <v>50</v>
      </c>
      <c r="F23" s="3">
        <v>3848</v>
      </c>
      <c r="G23" s="18">
        <f t="shared" si="0"/>
        <v>0.80738564834242554</v>
      </c>
      <c r="H23" s="24"/>
      <c r="I23" s="24"/>
      <c r="J23" s="24"/>
      <c r="K23" s="25">
        <v>249</v>
      </c>
      <c r="L23" s="25">
        <v>1273</v>
      </c>
    </row>
    <row r="24" spans="1:12" x14ac:dyDescent="0.2">
      <c r="A24" s="25">
        <v>261</v>
      </c>
      <c r="B24" s="2" t="s">
        <v>51</v>
      </c>
      <c r="C24" s="1" t="s">
        <v>24</v>
      </c>
      <c r="D24" s="1" t="s">
        <v>44</v>
      </c>
      <c r="E24" s="1" t="s">
        <v>35</v>
      </c>
      <c r="F24" s="3">
        <v>3841</v>
      </c>
      <c r="G24" s="18">
        <f t="shared" si="0"/>
        <v>0.80591691145614774</v>
      </c>
      <c r="H24" s="24"/>
      <c r="I24" s="24"/>
      <c r="J24" s="24"/>
      <c r="K24" s="25">
        <v>243</v>
      </c>
      <c r="L24" s="25">
        <v>1260</v>
      </c>
    </row>
    <row r="25" spans="1:12" x14ac:dyDescent="0.2">
      <c r="A25" s="25">
        <v>266</v>
      </c>
      <c r="B25" s="2" t="s">
        <v>52</v>
      </c>
      <c r="C25" s="1" t="s">
        <v>24</v>
      </c>
      <c r="D25" s="1" t="s">
        <v>34</v>
      </c>
      <c r="E25" s="1" t="s">
        <v>50</v>
      </c>
      <c r="F25" s="3">
        <v>3833</v>
      </c>
      <c r="G25" s="18">
        <f t="shared" si="0"/>
        <v>0.80423835501468732</v>
      </c>
      <c r="H25" s="24"/>
      <c r="I25" s="24"/>
      <c r="J25" s="24"/>
      <c r="K25" s="25">
        <v>237</v>
      </c>
      <c r="L25" s="25">
        <v>1248</v>
      </c>
    </row>
    <row r="26" spans="1:12" x14ac:dyDescent="0.2">
      <c r="A26" s="25">
        <v>270</v>
      </c>
      <c r="B26" s="2" t="s">
        <v>53</v>
      </c>
      <c r="C26" s="1" t="s">
        <v>54</v>
      </c>
      <c r="D26" s="1" t="s">
        <v>37</v>
      </c>
      <c r="E26" s="1" t="s">
        <v>41</v>
      </c>
      <c r="F26" s="3">
        <v>3831</v>
      </c>
      <c r="G26" s="18">
        <f t="shared" si="0"/>
        <v>0.8038187159043223</v>
      </c>
      <c r="H26" s="24"/>
      <c r="I26" s="24"/>
      <c r="J26" s="24"/>
      <c r="K26" s="25">
        <v>232</v>
      </c>
      <c r="L26" s="25">
        <v>1238</v>
      </c>
    </row>
    <row r="27" spans="1:12" x14ac:dyDescent="0.2">
      <c r="A27" s="25">
        <v>319</v>
      </c>
      <c r="B27" s="2" t="s">
        <v>55</v>
      </c>
      <c r="C27" s="1" t="s">
        <v>20</v>
      </c>
      <c r="D27" s="1" t="s">
        <v>44</v>
      </c>
      <c r="E27" s="1" t="s">
        <v>22</v>
      </c>
      <c r="F27" s="3">
        <v>3782</v>
      </c>
      <c r="G27" s="18">
        <f t="shared" si="0"/>
        <v>0.7935375577003777</v>
      </c>
      <c r="H27" s="24"/>
      <c r="I27" s="24"/>
      <c r="J27" s="24"/>
      <c r="K27" s="25">
        <v>173</v>
      </c>
      <c r="L27" s="25">
        <v>1115</v>
      </c>
    </row>
    <row r="28" spans="1:12" x14ac:dyDescent="0.2">
      <c r="A28" s="25">
        <v>357</v>
      </c>
      <c r="B28" s="2" t="s">
        <v>56</v>
      </c>
      <c r="C28" s="1" t="s">
        <v>16</v>
      </c>
      <c r="D28" s="1" t="s">
        <v>31</v>
      </c>
      <c r="E28" s="1" t="s">
        <v>32</v>
      </c>
      <c r="F28" s="3">
        <v>3738</v>
      </c>
      <c r="G28" s="18">
        <f t="shared" si="0"/>
        <v>0.78430549727234578</v>
      </c>
      <c r="H28" s="24"/>
      <c r="I28" s="24"/>
      <c r="J28" s="24"/>
      <c r="K28" s="25">
        <v>128</v>
      </c>
      <c r="L28" s="25">
        <v>1020</v>
      </c>
    </row>
    <row r="29" spans="1:12" x14ac:dyDescent="0.2">
      <c r="A29" s="25">
        <v>439</v>
      </c>
      <c r="B29" s="2" t="s">
        <v>57</v>
      </c>
      <c r="C29" s="1" t="s">
        <v>20</v>
      </c>
      <c r="D29" s="1" t="s">
        <v>58</v>
      </c>
      <c r="E29" s="1" t="s">
        <v>46</v>
      </c>
      <c r="F29" s="3">
        <v>3648</v>
      </c>
      <c r="G29" s="18">
        <f t="shared" si="0"/>
        <v>0.76542173730591689</v>
      </c>
      <c r="H29" s="24"/>
      <c r="I29" s="24"/>
      <c r="J29" s="24"/>
      <c r="K29" s="25">
        <v>29</v>
      </c>
      <c r="L29" s="25">
        <v>815</v>
      </c>
    </row>
    <row r="30" spans="1:12" x14ac:dyDescent="0.2">
      <c r="A30" s="25">
        <v>441</v>
      </c>
      <c r="B30" s="2" t="s">
        <v>59</v>
      </c>
      <c r="C30" s="1" t="s">
        <v>20</v>
      </c>
      <c r="D30" s="1" t="s">
        <v>34</v>
      </c>
      <c r="E30" s="1" t="s">
        <v>35</v>
      </c>
      <c r="F30" s="3">
        <v>3644</v>
      </c>
      <c r="G30" s="18">
        <f t="shared" si="0"/>
        <v>0.76458245908518674</v>
      </c>
      <c r="H30" s="24"/>
      <c r="I30" s="24"/>
      <c r="J30" s="24"/>
      <c r="K30" s="25">
        <v>27</v>
      </c>
      <c r="L30" s="25">
        <v>810</v>
      </c>
    </row>
    <row r="31" spans="1:12" x14ac:dyDescent="0.2">
      <c r="A31" s="25">
        <v>573</v>
      </c>
      <c r="B31" s="2" t="s">
        <v>60</v>
      </c>
      <c r="C31" s="1" t="s">
        <v>24</v>
      </c>
      <c r="D31" s="1" t="s">
        <v>58</v>
      </c>
      <c r="E31" s="1" t="s">
        <v>61</v>
      </c>
      <c r="F31" s="3">
        <v>3457</v>
      </c>
      <c r="G31" s="18">
        <f t="shared" si="0"/>
        <v>0.72534620226605118</v>
      </c>
      <c r="H31" s="24"/>
      <c r="I31" s="24"/>
      <c r="J31" s="24"/>
      <c r="K31" s="25"/>
      <c r="L31" s="25">
        <v>480</v>
      </c>
    </row>
    <row r="32" spans="1:12" x14ac:dyDescent="0.2">
      <c r="A32" s="25">
        <v>625</v>
      </c>
      <c r="B32" s="2" t="s">
        <v>62</v>
      </c>
      <c r="C32" s="1" t="s">
        <v>16</v>
      </c>
      <c r="D32" s="1" t="s">
        <v>63</v>
      </c>
      <c r="E32" s="1" t="s">
        <v>35</v>
      </c>
      <c r="F32" s="3">
        <v>3363</v>
      </c>
      <c r="G32" s="18">
        <f t="shared" si="0"/>
        <v>0.70562316407889214</v>
      </c>
      <c r="H32" s="24"/>
      <c r="I32" s="24"/>
      <c r="J32" s="24"/>
      <c r="K32" s="25"/>
      <c r="L32" s="25">
        <v>350</v>
      </c>
    </row>
    <row r="33" spans="1:12" x14ac:dyDescent="0.2">
      <c r="A33" s="25">
        <v>628</v>
      </c>
      <c r="B33" s="2" t="s">
        <v>64</v>
      </c>
      <c r="C33" s="1" t="s">
        <v>16</v>
      </c>
      <c r="D33" s="1" t="s">
        <v>65</v>
      </c>
      <c r="E33" s="1" t="s">
        <v>35</v>
      </c>
      <c r="F33" s="3">
        <v>3361</v>
      </c>
      <c r="G33" s="18">
        <f t="shared" si="0"/>
        <v>0.70520352496852712</v>
      </c>
      <c r="H33" s="24"/>
      <c r="I33" s="24"/>
      <c r="J33" s="24"/>
      <c r="K33" s="25"/>
      <c r="L33" s="25">
        <v>343</v>
      </c>
    </row>
    <row r="34" spans="1:12" x14ac:dyDescent="0.2">
      <c r="A34" s="25">
        <v>683</v>
      </c>
      <c r="B34" s="2" t="s">
        <v>66</v>
      </c>
      <c r="C34" s="1" t="s">
        <v>24</v>
      </c>
      <c r="D34" s="1" t="s">
        <v>63</v>
      </c>
      <c r="E34" s="1" t="s">
        <v>35</v>
      </c>
      <c r="F34" s="3">
        <v>3215</v>
      </c>
      <c r="G34" s="18">
        <f t="shared" si="0"/>
        <v>0.67456986991187584</v>
      </c>
      <c r="H34" s="24"/>
      <c r="I34" s="24"/>
      <c r="J34" s="24"/>
      <c r="K34" s="25"/>
      <c r="L34" s="25">
        <v>205</v>
      </c>
    </row>
    <row r="35" spans="1:12" x14ac:dyDescent="0.2">
      <c r="A35" s="25">
        <v>755</v>
      </c>
      <c r="B35" s="2" t="s">
        <v>67</v>
      </c>
      <c r="C35" s="1" t="s">
        <v>20</v>
      </c>
      <c r="D35" s="1" t="s">
        <v>65</v>
      </c>
      <c r="E35" s="1" t="s">
        <v>29</v>
      </c>
      <c r="F35" s="3">
        <v>2560</v>
      </c>
      <c r="G35" s="18">
        <f t="shared" si="0"/>
        <v>0.53713806126731012</v>
      </c>
      <c r="H35" s="24"/>
      <c r="I35" s="24"/>
      <c r="J35" s="24"/>
      <c r="K35" s="25"/>
      <c r="L35" s="25">
        <v>25</v>
      </c>
    </row>
  </sheetData>
  <sheetProtection selectLockedCells="1" selectUnlockedCells="1"/>
  <mergeCells count="1">
    <mergeCell ref="A1:L1"/>
  </mergeCells>
  <pageMargins left="0.39370078740157483" right="0.39370078740157483" top="0.59055118110236227" bottom="0.59055118110236227" header="0.51181102362204722" footer="0.51181102362204722"/>
  <pageSetup paperSize="9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pane ySplit="8" topLeftCell="A9" activePane="bottomLeft" state="frozen"/>
      <selection pane="bottomLeft" activeCell="A9" sqref="A9"/>
    </sheetView>
  </sheetViews>
  <sheetFormatPr baseColWidth="10" defaultColWidth="11.5703125" defaultRowHeight="15" x14ac:dyDescent="0.2"/>
  <cols>
    <col min="1" max="1" width="6.7109375" style="1" customWidth="1"/>
    <col min="2" max="2" width="29" style="2" bestFit="1" customWidth="1"/>
    <col min="3" max="3" width="4" style="1" customWidth="1"/>
    <col min="4" max="4" width="5.85546875" style="1" customWidth="1"/>
    <col min="5" max="5" width="5.140625" style="1" customWidth="1"/>
    <col min="6" max="6" width="6.28515625" style="3" customWidth="1"/>
    <col min="7" max="7" width="7" style="19" customWidth="1"/>
    <col min="8" max="10" width="6.7109375" style="5" customWidth="1"/>
    <col min="11" max="11" width="6.7109375" style="6" customWidth="1"/>
    <col min="12" max="12" width="6.7109375" style="1" customWidth="1"/>
    <col min="13" max="16384" width="11.5703125" style="2"/>
  </cols>
  <sheetData>
    <row r="1" spans="1:12" ht="18.75" x14ac:dyDescent="0.2">
      <c r="A1" s="23" t="s">
        <v>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8.4499999999999993" customHeight="1" x14ac:dyDescent="0.2">
      <c r="A2" s="20"/>
    </row>
    <row r="3" spans="1:12" x14ac:dyDescent="0.2">
      <c r="A3" s="7" t="s">
        <v>69</v>
      </c>
    </row>
    <row r="4" spans="1:12" x14ac:dyDescent="0.2">
      <c r="A4" s="12" t="s">
        <v>70</v>
      </c>
    </row>
    <row r="5" spans="1:12" x14ac:dyDescent="0.2">
      <c r="A5" s="2" t="s">
        <v>71</v>
      </c>
    </row>
    <row r="6" spans="1:12" x14ac:dyDescent="0.2">
      <c r="A6" s="2"/>
    </row>
    <row r="7" spans="1:12" x14ac:dyDescent="0.2">
      <c r="A7" s="7" t="s">
        <v>72</v>
      </c>
    </row>
    <row r="8" spans="1:12" s="7" customFormat="1" ht="12.75" x14ac:dyDescent="0.2">
      <c r="A8" s="14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  <c r="G8" s="15" t="s">
        <v>9</v>
      </c>
      <c r="H8" s="16" t="s">
        <v>10</v>
      </c>
      <c r="I8" s="16" t="s">
        <v>11</v>
      </c>
      <c r="J8" s="16" t="s">
        <v>12</v>
      </c>
      <c r="K8" s="17" t="s">
        <v>13</v>
      </c>
      <c r="L8" s="17" t="s">
        <v>14</v>
      </c>
    </row>
    <row r="9" spans="1:12" x14ac:dyDescent="0.2">
      <c r="A9" s="25">
        <v>13</v>
      </c>
      <c r="B9" s="2" t="s">
        <v>73</v>
      </c>
      <c r="C9" s="1" t="s">
        <v>16</v>
      </c>
      <c r="D9" s="1" t="s">
        <v>17</v>
      </c>
      <c r="E9" s="1" t="s">
        <v>74</v>
      </c>
      <c r="F9" s="3">
        <v>4335</v>
      </c>
      <c r="G9" s="21">
        <f t="shared" ref="G9:G54" si="0">F9/4439</f>
        <v>0.97657129984230684</v>
      </c>
      <c r="H9" s="25">
        <v>71.430000000000007</v>
      </c>
      <c r="I9" s="24">
        <v>100</v>
      </c>
      <c r="J9" s="24">
        <v>100</v>
      </c>
      <c r="K9" s="25">
        <v>917</v>
      </c>
      <c r="L9" s="25">
        <v>2593</v>
      </c>
    </row>
    <row r="10" spans="1:12" x14ac:dyDescent="0.2">
      <c r="A10" s="25">
        <v>14</v>
      </c>
      <c r="B10" s="2" t="s">
        <v>15</v>
      </c>
      <c r="C10" s="1" t="s">
        <v>16</v>
      </c>
      <c r="D10" s="1" t="s">
        <v>17</v>
      </c>
      <c r="E10" s="1" t="s">
        <v>18</v>
      </c>
      <c r="F10" s="3">
        <v>4326</v>
      </c>
      <c r="G10" s="21">
        <f t="shared" si="0"/>
        <v>0.97454381617481411</v>
      </c>
      <c r="H10" s="25">
        <v>69.05</v>
      </c>
      <c r="I10" s="24">
        <v>100</v>
      </c>
      <c r="J10" s="24">
        <v>100</v>
      </c>
      <c r="K10" s="25">
        <v>916</v>
      </c>
      <c r="L10" s="25">
        <v>2591</v>
      </c>
    </row>
    <row r="11" spans="1:12" x14ac:dyDescent="0.2">
      <c r="A11" s="25">
        <v>29</v>
      </c>
      <c r="B11" s="2" t="s">
        <v>75</v>
      </c>
      <c r="C11" s="1" t="s">
        <v>16</v>
      </c>
      <c r="D11" s="1" t="s">
        <v>76</v>
      </c>
      <c r="E11" s="1" t="s">
        <v>32</v>
      </c>
      <c r="F11" s="3">
        <v>4233</v>
      </c>
      <c r="G11" s="21">
        <f t="shared" si="0"/>
        <v>0.95359315161072311</v>
      </c>
      <c r="H11" s="25">
        <v>33.33</v>
      </c>
      <c r="I11" s="24">
        <v>100</v>
      </c>
      <c r="J11" s="24">
        <v>100</v>
      </c>
      <c r="K11" s="25">
        <v>898</v>
      </c>
      <c r="L11" s="25">
        <v>2553</v>
      </c>
    </row>
    <row r="12" spans="1:12" x14ac:dyDescent="0.2">
      <c r="A12" s="25">
        <v>41</v>
      </c>
      <c r="B12" s="2" t="s">
        <v>77</v>
      </c>
      <c r="C12" s="1" t="s">
        <v>16</v>
      </c>
      <c r="D12" s="1" t="s">
        <v>76</v>
      </c>
      <c r="E12" s="1" t="s">
        <v>29</v>
      </c>
      <c r="F12" s="3">
        <v>4195</v>
      </c>
      <c r="G12" s="21">
        <f t="shared" si="0"/>
        <v>0.94503266501464289</v>
      </c>
      <c r="H12" s="25">
        <v>4.76</v>
      </c>
      <c r="I12" s="24">
        <v>100</v>
      </c>
      <c r="J12" s="24">
        <v>100</v>
      </c>
      <c r="K12" s="25">
        <v>884</v>
      </c>
      <c r="L12" s="25">
        <v>2523</v>
      </c>
    </row>
    <row r="13" spans="1:12" x14ac:dyDescent="0.2">
      <c r="A13" s="25">
        <v>56</v>
      </c>
      <c r="B13" s="2" t="s">
        <v>19</v>
      </c>
      <c r="C13" s="1" t="s">
        <v>20</v>
      </c>
      <c r="D13" s="1" t="s">
        <v>21</v>
      </c>
      <c r="E13" s="1" t="s">
        <v>22</v>
      </c>
      <c r="F13" s="3">
        <v>4109</v>
      </c>
      <c r="G13" s="21">
        <f t="shared" si="0"/>
        <v>0.92565893219193507</v>
      </c>
      <c r="H13" s="25"/>
      <c r="I13" s="24">
        <v>85.39</v>
      </c>
      <c r="J13" s="24">
        <v>100</v>
      </c>
      <c r="K13" s="25">
        <v>866</v>
      </c>
      <c r="L13" s="25">
        <v>2486</v>
      </c>
    </row>
    <row r="14" spans="1:12" x14ac:dyDescent="0.2">
      <c r="A14" s="25">
        <v>77</v>
      </c>
      <c r="B14" s="2" t="s">
        <v>78</v>
      </c>
      <c r="C14" s="1" t="s">
        <v>20</v>
      </c>
      <c r="D14" s="1" t="s">
        <v>79</v>
      </c>
      <c r="E14" s="1" t="s">
        <v>32</v>
      </c>
      <c r="F14" s="3">
        <v>4051</v>
      </c>
      <c r="G14" s="21">
        <f t="shared" si="0"/>
        <v>0.91259292633476008</v>
      </c>
      <c r="H14" s="25"/>
      <c r="I14" s="24">
        <v>61.8</v>
      </c>
      <c r="J14" s="24">
        <v>100</v>
      </c>
      <c r="K14" s="25">
        <v>840</v>
      </c>
      <c r="L14" s="25">
        <v>2433</v>
      </c>
    </row>
    <row r="15" spans="1:12" x14ac:dyDescent="0.2">
      <c r="A15" s="25">
        <v>142</v>
      </c>
      <c r="B15" s="2" t="s">
        <v>80</v>
      </c>
      <c r="C15" s="1" t="s">
        <v>20</v>
      </c>
      <c r="D15" s="1" t="s">
        <v>25</v>
      </c>
      <c r="E15" s="1" t="s">
        <v>81</v>
      </c>
      <c r="F15" s="3">
        <v>3929</v>
      </c>
      <c r="G15" s="21">
        <f t="shared" si="0"/>
        <v>0.88510925884208158</v>
      </c>
      <c r="H15" s="25"/>
      <c r="I15" s="24"/>
      <c r="J15" s="24">
        <v>92.81</v>
      </c>
      <c r="K15" s="25">
        <v>762</v>
      </c>
      <c r="L15" s="25">
        <v>2271</v>
      </c>
    </row>
    <row r="16" spans="1:12" x14ac:dyDescent="0.2">
      <c r="A16" s="25">
        <v>147</v>
      </c>
      <c r="B16" s="2" t="s">
        <v>82</v>
      </c>
      <c r="C16" s="1" t="s">
        <v>24</v>
      </c>
      <c r="D16" s="1" t="s">
        <v>31</v>
      </c>
      <c r="E16" s="1" t="s">
        <v>29</v>
      </c>
      <c r="F16" s="3">
        <v>3922</v>
      </c>
      <c r="G16" s="21">
        <f t="shared" si="0"/>
        <v>0.8835323271006984</v>
      </c>
      <c r="H16" s="25"/>
      <c r="I16" s="24"/>
      <c r="J16" s="24">
        <v>89.21</v>
      </c>
      <c r="K16" s="25">
        <v>756</v>
      </c>
      <c r="L16" s="25">
        <v>2258</v>
      </c>
    </row>
    <row r="17" spans="1:12" x14ac:dyDescent="0.2">
      <c r="A17" s="25">
        <v>163</v>
      </c>
      <c r="B17" s="2" t="s">
        <v>48</v>
      </c>
      <c r="C17" s="1" t="s">
        <v>16</v>
      </c>
      <c r="D17" s="1" t="s">
        <v>28</v>
      </c>
      <c r="E17" s="1" t="s">
        <v>22</v>
      </c>
      <c r="F17" s="3">
        <v>3899</v>
      </c>
      <c r="G17" s="21">
        <f t="shared" si="0"/>
        <v>0.87835097995043931</v>
      </c>
      <c r="H17" s="25"/>
      <c r="I17" s="24"/>
      <c r="J17" s="24">
        <v>77.7</v>
      </c>
      <c r="K17" s="25">
        <v>737</v>
      </c>
      <c r="L17" s="25">
        <v>2218</v>
      </c>
    </row>
    <row r="18" spans="1:12" x14ac:dyDescent="0.2">
      <c r="A18" s="25">
        <v>179</v>
      </c>
      <c r="B18" s="2" t="s">
        <v>23</v>
      </c>
      <c r="C18" s="1" t="s">
        <v>24</v>
      </c>
      <c r="D18" s="1" t="s">
        <v>25</v>
      </c>
      <c r="E18" s="1" t="s">
        <v>26</v>
      </c>
      <c r="F18" s="3">
        <v>3882</v>
      </c>
      <c r="G18" s="21">
        <f t="shared" si="0"/>
        <v>0.87452128857850864</v>
      </c>
      <c r="H18" s="25"/>
      <c r="I18" s="24"/>
      <c r="J18" s="24">
        <v>66.19</v>
      </c>
      <c r="K18" s="25">
        <v>718</v>
      </c>
      <c r="L18" s="25">
        <v>2178</v>
      </c>
    </row>
    <row r="19" spans="1:12" x14ac:dyDescent="0.2">
      <c r="A19" s="25">
        <v>189</v>
      </c>
      <c r="B19" s="2" t="s">
        <v>56</v>
      </c>
      <c r="C19" s="1" t="s">
        <v>16</v>
      </c>
      <c r="D19" s="1" t="s">
        <v>31</v>
      </c>
      <c r="E19" s="1" t="s">
        <v>32</v>
      </c>
      <c r="F19" s="3">
        <v>3866</v>
      </c>
      <c r="G19" s="21">
        <f t="shared" si="0"/>
        <v>0.87091687316963284</v>
      </c>
      <c r="H19" s="25"/>
      <c r="I19" s="24"/>
      <c r="J19" s="24">
        <v>58.99</v>
      </c>
      <c r="K19" s="25">
        <v>706</v>
      </c>
      <c r="L19" s="25">
        <v>2153</v>
      </c>
    </row>
    <row r="20" spans="1:12" x14ac:dyDescent="0.2">
      <c r="A20" s="25">
        <v>200</v>
      </c>
      <c r="B20" s="2" t="s">
        <v>83</v>
      </c>
      <c r="C20" s="1" t="s">
        <v>40</v>
      </c>
      <c r="D20" s="1" t="s">
        <v>25</v>
      </c>
      <c r="E20" s="1" t="s">
        <v>50</v>
      </c>
      <c r="F20" s="3">
        <v>3857</v>
      </c>
      <c r="G20" s="21">
        <f t="shared" si="0"/>
        <v>0.86888938950214012</v>
      </c>
      <c r="H20" s="25"/>
      <c r="I20" s="24"/>
      <c r="J20" s="24">
        <v>51.08</v>
      </c>
      <c r="K20" s="25">
        <v>693</v>
      </c>
      <c r="L20" s="25">
        <v>2126</v>
      </c>
    </row>
    <row r="21" spans="1:12" x14ac:dyDescent="0.2">
      <c r="A21" s="25">
        <v>208</v>
      </c>
      <c r="B21" s="2" t="s">
        <v>27</v>
      </c>
      <c r="C21" s="1" t="s">
        <v>24</v>
      </c>
      <c r="D21" s="1" t="s">
        <v>28</v>
      </c>
      <c r="E21" s="1" t="s">
        <v>29</v>
      </c>
      <c r="F21" s="3">
        <v>3850</v>
      </c>
      <c r="G21" s="21">
        <f t="shared" si="0"/>
        <v>0.86731245776075694</v>
      </c>
      <c r="H21" s="25"/>
      <c r="I21" s="24"/>
      <c r="J21" s="24">
        <v>45.32</v>
      </c>
      <c r="K21" s="25">
        <v>683</v>
      </c>
      <c r="L21" s="25">
        <v>2106</v>
      </c>
    </row>
    <row r="22" spans="1:12" x14ac:dyDescent="0.2">
      <c r="A22" s="25">
        <v>218</v>
      </c>
      <c r="B22" s="2" t="s">
        <v>84</v>
      </c>
      <c r="C22" s="1" t="s">
        <v>16</v>
      </c>
      <c r="D22" s="1" t="s">
        <v>28</v>
      </c>
      <c r="E22" s="1" t="s">
        <v>35</v>
      </c>
      <c r="F22" s="3">
        <v>3835</v>
      </c>
      <c r="G22" s="21">
        <f t="shared" si="0"/>
        <v>0.86393331831493581</v>
      </c>
      <c r="H22" s="25"/>
      <c r="I22" s="24"/>
      <c r="J22" s="24">
        <v>38.130000000000003</v>
      </c>
      <c r="K22" s="25">
        <v>671</v>
      </c>
      <c r="L22" s="25">
        <v>2081</v>
      </c>
    </row>
    <row r="23" spans="1:12" x14ac:dyDescent="0.2">
      <c r="A23" s="25">
        <v>230</v>
      </c>
      <c r="B23" s="2" t="s">
        <v>30</v>
      </c>
      <c r="C23" s="1" t="s">
        <v>20</v>
      </c>
      <c r="D23" s="1" t="s">
        <v>31</v>
      </c>
      <c r="E23" s="1" t="s">
        <v>32</v>
      </c>
      <c r="F23" s="3">
        <v>3827</v>
      </c>
      <c r="G23" s="21">
        <f t="shared" si="0"/>
        <v>0.86213111061049785</v>
      </c>
      <c r="H23" s="25"/>
      <c r="I23" s="24"/>
      <c r="J23" s="24">
        <v>29.5</v>
      </c>
      <c r="K23" s="25">
        <v>657</v>
      </c>
      <c r="L23" s="25">
        <v>2051</v>
      </c>
    </row>
    <row r="24" spans="1:12" x14ac:dyDescent="0.2">
      <c r="A24" s="25">
        <v>235</v>
      </c>
      <c r="B24" s="2" t="s">
        <v>85</v>
      </c>
      <c r="C24" s="1" t="s">
        <v>54</v>
      </c>
      <c r="D24" s="1" t="s">
        <v>31</v>
      </c>
      <c r="E24" s="1" t="s">
        <v>29</v>
      </c>
      <c r="F24" s="3">
        <v>3821</v>
      </c>
      <c r="G24" s="21">
        <f t="shared" si="0"/>
        <v>0.86077945483216944</v>
      </c>
      <c r="H24" s="25"/>
      <c r="I24" s="24"/>
      <c r="J24" s="24">
        <v>25.9</v>
      </c>
      <c r="K24" s="25">
        <v>651</v>
      </c>
      <c r="L24" s="25">
        <v>2038</v>
      </c>
    </row>
    <row r="25" spans="1:12" x14ac:dyDescent="0.2">
      <c r="A25" s="25">
        <v>249</v>
      </c>
      <c r="B25" s="2" t="s">
        <v>38</v>
      </c>
      <c r="C25" s="1" t="s">
        <v>16</v>
      </c>
      <c r="D25" s="1" t="s">
        <v>28</v>
      </c>
      <c r="E25" s="1" t="s">
        <v>32</v>
      </c>
      <c r="F25" s="3">
        <v>3796</v>
      </c>
      <c r="G25" s="21">
        <f t="shared" si="0"/>
        <v>0.85514755575580081</v>
      </c>
      <c r="H25" s="25"/>
      <c r="I25" s="24"/>
      <c r="J25" s="24">
        <v>15.83</v>
      </c>
      <c r="K25" s="25">
        <v>634</v>
      </c>
      <c r="L25" s="25">
        <v>2003</v>
      </c>
    </row>
    <row r="26" spans="1:12" x14ac:dyDescent="0.2">
      <c r="A26" s="25">
        <v>290</v>
      </c>
      <c r="B26" s="2" t="s">
        <v>86</v>
      </c>
      <c r="C26" s="1" t="s">
        <v>20</v>
      </c>
      <c r="D26" s="1" t="s">
        <v>25</v>
      </c>
      <c r="E26" s="1" t="s">
        <v>29</v>
      </c>
      <c r="F26" s="3">
        <v>3764</v>
      </c>
      <c r="G26" s="21">
        <f t="shared" si="0"/>
        <v>0.84793872493804912</v>
      </c>
      <c r="H26" s="25"/>
      <c r="I26" s="24"/>
      <c r="J26" s="24"/>
      <c r="K26" s="25">
        <v>585</v>
      </c>
      <c r="L26" s="25">
        <v>1901</v>
      </c>
    </row>
    <row r="27" spans="1:12" x14ac:dyDescent="0.2">
      <c r="A27" s="25">
        <v>292</v>
      </c>
      <c r="B27" s="2" t="s">
        <v>42</v>
      </c>
      <c r="C27" s="1" t="s">
        <v>16</v>
      </c>
      <c r="D27" s="1" t="s">
        <v>31</v>
      </c>
      <c r="E27" s="1" t="s">
        <v>32</v>
      </c>
      <c r="F27" s="3">
        <v>3763</v>
      </c>
      <c r="G27" s="21">
        <f t="shared" si="0"/>
        <v>0.84771344897499434</v>
      </c>
      <c r="H27" s="25"/>
      <c r="I27" s="24"/>
      <c r="J27" s="24"/>
      <c r="K27" s="25">
        <v>582</v>
      </c>
      <c r="L27" s="25">
        <v>1896</v>
      </c>
    </row>
    <row r="28" spans="1:12" x14ac:dyDescent="0.2">
      <c r="A28" s="25">
        <v>293</v>
      </c>
      <c r="B28" s="2" t="s">
        <v>87</v>
      </c>
      <c r="C28" s="1" t="s">
        <v>24</v>
      </c>
      <c r="D28" s="1" t="s">
        <v>31</v>
      </c>
      <c r="E28" s="1" t="s">
        <v>29</v>
      </c>
      <c r="F28" s="3">
        <v>3762</v>
      </c>
      <c r="G28" s="21">
        <f t="shared" si="0"/>
        <v>0.84748817301193957</v>
      </c>
      <c r="H28" s="25"/>
      <c r="I28" s="24"/>
      <c r="J28" s="24"/>
      <c r="K28" s="25">
        <v>581</v>
      </c>
      <c r="L28" s="25">
        <v>1893</v>
      </c>
    </row>
    <row r="29" spans="1:12" x14ac:dyDescent="0.2">
      <c r="A29" s="25">
        <v>309</v>
      </c>
      <c r="B29" s="2" t="s">
        <v>88</v>
      </c>
      <c r="C29" s="1" t="s">
        <v>24</v>
      </c>
      <c r="D29" s="1" t="s">
        <v>31</v>
      </c>
      <c r="E29" s="1" t="s">
        <v>29</v>
      </c>
      <c r="F29" s="3">
        <v>3753</v>
      </c>
      <c r="G29" s="21">
        <f t="shared" si="0"/>
        <v>0.84546068934444696</v>
      </c>
      <c r="H29" s="25"/>
      <c r="I29" s="24"/>
      <c r="J29" s="24"/>
      <c r="K29" s="25">
        <v>562</v>
      </c>
      <c r="L29" s="25">
        <v>1853</v>
      </c>
    </row>
    <row r="30" spans="1:12" x14ac:dyDescent="0.2">
      <c r="A30" s="25">
        <v>316</v>
      </c>
      <c r="B30" s="2" t="s">
        <v>89</v>
      </c>
      <c r="C30" s="1" t="s">
        <v>24</v>
      </c>
      <c r="D30" s="1" t="s">
        <v>31</v>
      </c>
      <c r="E30" s="1" t="s">
        <v>32</v>
      </c>
      <c r="F30" s="3">
        <v>3744</v>
      </c>
      <c r="G30" s="21">
        <f t="shared" si="0"/>
        <v>0.84343320567695423</v>
      </c>
      <c r="H30" s="25"/>
      <c r="I30" s="24"/>
      <c r="J30" s="24"/>
      <c r="K30" s="25">
        <v>554</v>
      </c>
      <c r="L30" s="25">
        <v>1836</v>
      </c>
    </row>
    <row r="31" spans="1:12" x14ac:dyDescent="0.2">
      <c r="A31" s="25">
        <v>341</v>
      </c>
      <c r="B31" s="2" t="s">
        <v>90</v>
      </c>
      <c r="C31" s="1" t="s">
        <v>16</v>
      </c>
      <c r="D31" s="1" t="s">
        <v>28</v>
      </c>
      <c r="E31" s="1" t="s">
        <v>22</v>
      </c>
      <c r="F31" s="3">
        <v>3716</v>
      </c>
      <c r="G31" s="21">
        <f t="shared" si="0"/>
        <v>0.83712547871142151</v>
      </c>
      <c r="H31" s="25"/>
      <c r="I31" s="24"/>
      <c r="J31" s="24"/>
      <c r="K31" s="25">
        <v>524</v>
      </c>
      <c r="L31" s="25">
        <v>1773</v>
      </c>
    </row>
    <row r="32" spans="1:12" x14ac:dyDescent="0.2">
      <c r="A32" s="25">
        <v>355</v>
      </c>
      <c r="B32" s="2" t="s">
        <v>91</v>
      </c>
      <c r="C32" s="1" t="s">
        <v>16</v>
      </c>
      <c r="D32" s="1" t="s">
        <v>31</v>
      </c>
      <c r="E32" s="1" t="s">
        <v>29</v>
      </c>
      <c r="F32" s="3">
        <v>3705</v>
      </c>
      <c r="G32" s="21">
        <f t="shared" si="0"/>
        <v>0.83464744311781935</v>
      </c>
      <c r="H32" s="25"/>
      <c r="I32" s="24"/>
      <c r="J32" s="24"/>
      <c r="K32" s="25">
        <v>507</v>
      </c>
      <c r="L32" s="25">
        <v>1738</v>
      </c>
    </row>
    <row r="33" spans="1:12" x14ac:dyDescent="0.2">
      <c r="A33" s="25">
        <v>355</v>
      </c>
      <c r="B33" s="2" t="s">
        <v>92</v>
      </c>
      <c r="C33" s="1" t="s">
        <v>40</v>
      </c>
      <c r="D33" s="1" t="s">
        <v>31</v>
      </c>
      <c r="E33" s="1" t="s">
        <v>50</v>
      </c>
      <c r="F33" s="3">
        <v>3705</v>
      </c>
      <c r="G33" s="21">
        <f t="shared" si="0"/>
        <v>0.83464744311781935</v>
      </c>
      <c r="H33" s="25"/>
      <c r="I33" s="24"/>
      <c r="J33" s="24"/>
      <c r="K33" s="25">
        <v>507</v>
      </c>
      <c r="L33" s="25">
        <v>1738</v>
      </c>
    </row>
    <row r="34" spans="1:12" x14ac:dyDescent="0.2">
      <c r="A34" s="25">
        <v>361</v>
      </c>
      <c r="B34" s="2" t="s">
        <v>53</v>
      </c>
      <c r="C34" s="1" t="s">
        <v>54</v>
      </c>
      <c r="D34" s="1" t="s">
        <v>37</v>
      </c>
      <c r="E34" s="1" t="s">
        <v>41</v>
      </c>
      <c r="F34" s="3">
        <v>3703</v>
      </c>
      <c r="G34" s="21">
        <f t="shared" si="0"/>
        <v>0.83419689119170981</v>
      </c>
      <c r="H34" s="25"/>
      <c r="I34" s="24"/>
      <c r="J34" s="24"/>
      <c r="K34" s="25">
        <v>500</v>
      </c>
      <c r="L34" s="25">
        <v>1723</v>
      </c>
    </row>
    <row r="35" spans="1:12" x14ac:dyDescent="0.2">
      <c r="A35" s="25">
        <v>377</v>
      </c>
      <c r="B35" s="2" t="s">
        <v>93</v>
      </c>
      <c r="C35" s="1" t="s">
        <v>20</v>
      </c>
      <c r="D35" s="1" t="s">
        <v>31</v>
      </c>
      <c r="E35" s="1" t="s">
        <v>81</v>
      </c>
      <c r="F35" s="3">
        <v>3687</v>
      </c>
      <c r="G35" s="21">
        <f t="shared" si="0"/>
        <v>0.83059247578283402</v>
      </c>
      <c r="H35" s="25"/>
      <c r="I35" s="24"/>
      <c r="J35" s="24"/>
      <c r="K35" s="25">
        <v>480</v>
      </c>
      <c r="L35" s="25">
        <v>1683</v>
      </c>
    </row>
    <row r="36" spans="1:12" x14ac:dyDescent="0.2">
      <c r="A36" s="25">
        <v>391</v>
      </c>
      <c r="B36" s="2" t="s">
        <v>94</v>
      </c>
      <c r="C36" s="1" t="s">
        <v>16</v>
      </c>
      <c r="D36" s="1" t="s">
        <v>44</v>
      </c>
      <c r="E36" s="1" t="s">
        <v>95</v>
      </c>
      <c r="F36" s="3">
        <v>3677</v>
      </c>
      <c r="G36" s="21">
        <f t="shared" si="0"/>
        <v>0.82833971615228652</v>
      </c>
      <c r="H36" s="25"/>
      <c r="I36" s="24"/>
      <c r="J36" s="24"/>
      <c r="K36" s="25">
        <v>464</v>
      </c>
      <c r="L36" s="25">
        <v>1648</v>
      </c>
    </row>
    <row r="37" spans="1:12" x14ac:dyDescent="0.2">
      <c r="A37" s="25">
        <v>464</v>
      </c>
      <c r="B37" s="2" t="s">
        <v>96</v>
      </c>
      <c r="C37" s="1" t="s">
        <v>16</v>
      </c>
      <c r="D37" s="1" t="s">
        <v>31</v>
      </c>
      <c r="E37" s="1" t="s">
        <v>81</v>
      </c>
      <c r="F37" s="3">
        <v>3614</v>
      </c>
      <c r="G37" s="21">
        <f t="shared" si="0"/>
        <v>0.81414733047983778</v>
      </c>
      <c r="H37" s="25"/>
      <c r="I37" s="24"/>
      <c r="J37" s="24"/>
      <c r="K37" s="25">
        <v>376</v>
      </c>
      <c r="L37" s="25">
        <v>1466</v>
      </c>
    </row>
    <row r="38" spans="1:12" x14ac:dyDescent="0.2">
      <c r="A38" s="25">
        <v>466</v>
      </c>
      <c r="B38" s="2" t="s">
        <v>97</v>
      </c>
      <c r="C38" s="1" t="s">
        <v>24</v>
      </c>
      <c r="D38" s="1" t="s">
        <v>34</v>
      </c>
      <c r="E38" s="1" t="s">
        <v>26</v>
      </c>
      <c r="F38" s="3">
        <v>3613</v>
      </c>
      <c r="G38" s="21">
        <f t="shared" si="0"/>
        <v>0.81392205451678301</v>
      </c>
      <c r="H38" s="25"/>
      <c r="I38" s="24"/>
      <c r="J38" s="24"/>
      <c r="K38" s="25">
        <v>374</v>
      </c>
      <c r="L38" s="25">
        <v>1461</v>
      </c>
    </row>
    <row r="39" spans="1:12" x14ac:dyDescent="0.2">
      <c r="A39" s="25">
        <v>466</v>
      </c>
      <c r="B39" s="2" t="s">
        <v>98</v>
      </c>
      <c r="C39" s="1" t="s">
        <v>24</v>
      </c>
      <c r="D39" s="1" t="s">
        <v>37</v>
      </c>
      <c r="E39" s="1" t="s">
        <v>29</v>
      </c>
      <c r="F39" s="3">
        <v>3613</v>
      </c>
      <c r="G39" s="21">
        <f t="shared" si="0"/>
        <v>0.81392205451678301</v>
      </c>
      <c r="H39" s="25"/>
      <c r="I39" s="24"/>
      <c r="J39" s="24"/>
      <c r="K39" s="25">
        <v>374</v>
      </c>
      <c r="L39" s="25">
        <v>1461</v>
      </c>
    </row>
    <row r="40" spans="1:12" x14ac:dyDescent="0.2">
      <c r="A40" s="25">
        <v>479</v>
      </c>
      <c r="B40" s="2" t="s">
        <v>47</v>
      </c>
      <c r="C40" s="1" t="s">
        <v>16</v>
      </c>
      <c r="D40" s="1" t="s">
        <v>37</v>
      </c>
      <c r="E40" s="1" t="s">
        <v>32</v>
      </c>
      <c r="F40" s="3">
        <v>3602</v>
      </c>
      <c r="G40" s="21">
        <f t="shared" si="0"/>
        <v>0.81144401892318085</v>
      </c>
      <c r="H40" s="25"/>
      <c r="I40" s="24"/>
      <c r="J40" s="24"/>
      <c r="K40" s="25">
        <v>358</v>
      </c>
      <c r="L40" s="25">
        <v>1428</v>
      </c>
    </row>
    <row r="41" spans="1:12" x14ac:dyDescent="0.2">
      <c r="A41" s="25">
        <v>500</v>
      </c>
      <c r="B41" s="2" t="s">
        <v>52</v>
      </c>
      <c r="C41" s="1" t="s">
        <v>24</v>
      </c>
      <c r="D41" s="1" t="s">
        <v>34</v>
      </c>
      <c r="E41" s="1" t="s">
        <v>50</v>
      </c>
      <c r="F41" s="3">
        <v>3582</v>
      </c>
      <c r="G41" s="21">
        <f t="shared" si="0"/>
        <v>0.80693849966208608</v>
      </c>
      <c r="H41" s="25"/>
      <c r="I41" s="24"/>
      <c r="J41" s="24"/>
      <c r="K41" s="25">
        <v>333</v>
      </c>
      <c r="L41" s="25">
        <v>1376</v>
      </c>
    </row>
    <row r="42" spans="1:12" x14ac:dyDescent="0.2">
      <c r="A42" s="25">
        <v>507</v>
      </c>
      <c r="B42" s="2" t="s">
        <v>99</v>
      </c>
      <c r="C42" s="1" t="s">
        <v>16</v>
      </c>
      <c r="D42" s="1" t="s">
        <v>37</v>
      </c>
      <c r="E42" s="1" t="s">
        <v>29</v>
      </c>
      <c r="F42" s="3">
        <v>3576</v>
      </c>
      <c r="G42" s="21">
        <f t="shared" si="0"/>
        <v>0.80558684388375756</v>
      </c>
      <c r="H42" s="25"/>
      <c r="I42" s="24"/>
      <c r="J42" s="24"/>
      <c r="K42" s="25">
        <v>324</v>
      </c>
      <c r="L42" s="25">
        <v>1358</v>
      </c>
    </row>
    <row r="43" spans="1:12" x14ac:dyDescent="0.2">
      <c r="A43" s="25">
        <v>543</v>
      </c>
      <c r="B43" s="2" t="s">
        <v>39</v>
      </c>
      <c r="C43" s="1" t="s">
        <v>40</v>
      </c>
      <c r="D43" s="1" t="s">
        <v>31</v>
      </c>
      <c r="E43" s="1" t="s">
        <v>41</v>
      </c>
      <c r="F43" s="3">
        <v>3548</v>
      </c>
      <c r="G43" s="21">
        <f t="shared" si="0"/>
        <v>0.79927911691822484</v>
      </c>
      <c r="H43" s="25"/>
      <c r="I43" s="24"/>
      <c r="J43" s="24"/>
      <c r="K43" s="25">
        <v>281</v>
      </c>
      <c r="L43" s="25">
        <v>1268</v>
      </c>
    </row>
    <row r="44" spans="1:12" x14ac:dyDescent="0.2">
      <c r="A44" s="25">
        <v>574</v>
      </c>
      <c r="B44" s="2" t="s">
        <v>100</v>
      </c>
      <c r="C44" s="1" t="s">
        <v>20</v>
      </c>
      <c r="D44" s="1" t="s">
        <v>44</v>
      </c>
      <c r="E44" s="1" t="s">
        <v>32</v>
      </c>
      <c r="F44" s="3">
        <v>3526</v>
      </c>
      <c r="G44" s="21">
        <f t="shared" si="0"/>
        <v>0.79432304573102053</v>
      </c>
      <c r="H44" s="25"/>
      <c r="I44" s="24"/>
      <c r="J44" s="24"/>
      <c r="K44" s="25">
        <v>244</v>
      </c>
      <c r="L44" s="25">
        <v>1191</v>
      </c>
    </row>
    <row r="45" spans="1:12" x14ac:dyDescent="0.2">
      <c r="A45" s="25">
        <v>585</v>
      </c>
      <c r="B45" s="2" t="s">
        <v>49</v>
      </c>
      <c r="C45" s="1" t="s">
        <v>16</v>
      </c>
      <c r="D45" s="1" t="s">
        <v>44</v>
      </c>
      <c r="E45" s="1" t="s">
        <v>50</v>
      </c>
      <c r="F45" s="3">
        <v>3514</v>
      </c>
      <c r="G45" s="21">
        <f t="shared" si="0"/>
        <v>0.7916197341743636</v>
      </c>
      <c r="H45" s="25"/>
      <c r="I45" s="24"/>
      <c r="J45" s="24"/>
      <c r="K45" s="25">
        <v>231</v>
      </c>
      <c r="L45" s="25">
        <v>1163</v>
      </c>
    </row>
    <row r="46" spans="1:12" x14ac:dyDescent="0.2">
      <c r="A46" s="25">
        <v>644</v>
      </c>
      <c r="B46" s="2" t="s">
        <v>101</v>
      </c>
      <c r="C46" s="1" t="s">
        <v>20</v>
      </c>
      <c r="D46" s="1" t="s">
        <v>44</v>
      </c>
      <c r="E46" s="1" t="s">
        <v>29</v>
      </c>
      <c r="F46" s="3">
        <v>3472</v>
      </c>
      <c r="G46" s="21">
        <f t="shared" si="0"/>
        <v>0.7821581437260644</v>
      </c>
      <c r="H46" s="25"/>
      <c r="I46" s="24"/>
      <c r="J46" s="24"/>
      <c r="K46" s="25">
        <v>160</v>
      </c>
      <c r="L46" s="25">
        <v>1016</v>
      </c>
    </row>
    <row r="47" spans="1:12" x14ac:dyDescent="0.2">
      <c r="A47" s="25">
        <v>704</v>
      </c>
      <c r="B47" s="2" t="s">
        <v>55</v>
      </c>
      <c r="C47" s="1" t="s">
        <v>20</v>
      </c>
      <c r="D47" s="1" t="s">
        <v>44</v>
      </c>
      <c r="E47" s="1" t="s">
        <v>22</v>
      </c>
      <c r="F47" s="3">
        <v>3423</v>
      </c>
      <c r="G47" s="21">
        <f t="shared" si="0"/>
        <v>0.77111962153638203</v>
      </c>
      <c r="H47" s="25"/>
      <c r="I47" s="24"/>
      <c r="J47" s="24"/>
      <c r="K47" s="25">
        <v>88</v>
      </c>
      <c r="L47" s="25">
        <v>866</v>
      </c>
    </row>
    <row r="48" spans="1:12" x14ac:dyDescent="0.2">
      <c r="A48" s="25">
        <v>832</v>
      </c>
      <c r="B48" s="2" t="s">
        <v>102</v>
      </c>
      <c r="C48" s="1" t="s">
        <v>20</v>
      </c>
      <c r="D48" s="1" t="s">
        <v>58</v>
      </c>
      <c r="E48" s="1" t="s">
        <v>29</v>
      </c>
      <c r="F48" s="3">
        <v>3265</v>
      </c>
      <c r="G48" s="21">
        <f t="shared" si="0"/>
        <v>0.73552601937373285</v>
      </c>
      <c r="H48" s="25"/>
      <c r="I48" s="24"/>
      <c r="J48" s="24"/>
      <c r="K48" s="25"/>
      <c r="L48" s="25">
        <v>546</v>
      </c>
    </row>
    <row r="49" spans="1:12" x14ac:dyDescent="0.2">
      <c r="A49" s="25">
        <v>868</v>
      </c>
      <c r="B49" s="2" t="s">
        <v>103</v>
      </c>
      <c r="C49" s="1" t="s">
        <v>16</v>
      </c>
      <c r="D49" s="1" t="s">
        <v>58</v>
      </c>
      <c r="E49" s="1" t="s">
        <v>22</v>
      </c>
      <c r="F49" s="3">
        <v>3213</v>
      </c>
      <c r="G49" s="21">
        <f t="shared" si="0"/>
        <v>0.72381166929488627</v>
      </c>
      <c r="H49" s="25"/>
      <c r="I49" s="24"/>
      <c r="J49" s="24"/>
      <c r="K49" s="25"/>
      <c r="L49" s="25">
        <v>456</v>
      </c>
    </row>
    <row r="50" spans="1:12" x14ac:dyDescent="0.2">
      <c r="A50" s="25">
        <v>919</v>
      </c>
      <c r="B50" s="2" t="s">
        <v>104</v>
      </c>
      <c r="C50" s="1" t="s">
        <v>24</v>
      </c>
      <c r="D50" s="1" t="s">
        <v>105</v>
      </c>
      <c r="E50" s="1" t="s">
        <v>81</v>
      </c>
      <c r="F50" s="3">
        <v>3118</v>
      </c>
      <c r="G50" s="21">
        <f t="shared" si="0"/>
        <v>0.70241045280468573</v>
      </c>
      <c r="H50" s="25"/>
      <c r="I50" s="24"/>
      <c r="J50" s="24"/>
      <c r="K50" s="25"/>
      <c r="L50" s="25">
        <v>328</v>
      </c>
    </row>
    <row r="51" spans="1:12" x14ac:dyDescent="0.2">
      <c r="A51" s="25">
        <v>925</v>
      </c>
      <c r="B51" s="2" t="s">
        <v>60</v>
      </c>
      <c r="C51" s="1" t="s">
        <v>24</v>
      </c>
      <c r="D51" s="1" t="s">
        <v>58</v>
      </c>
      <c r="E51" s="1" t="s">
        <v>61</v>
      </c>
      <c r="F51" s="3">
        <v>3103</v>
      </c>
      <c r="G51" s="21">
        <f t="shared" si="0"/>
        <v>0.69903131335886459</v>
      </c>
      <c r="H51" s="25"/>
      <c r="I51" s="24"/>
      <c r="J51" s="24"/>
      <c r="K51" s="25"/>
      <c r="L51" s="25">
        <v>313</v>
      </c>
    </row>
    <row r="52" spans="1:12" x14ac:dyDescent="0.2">
      <c r="A52" s="25">
        <v>932</v>
      </c>
      <c r="B52" s="2" t="s">
        <v>106</v>
      </c>
      <c r="C52" s="1" t="s">
        <v>16</v>
      </c>
      <c r="D52" s="1" t="s">
        <v>65</v>
      </c>
      <c r="E52" s="1" t="s">
        <v>29</v>
      </c>
      <c r="F52" s="3">
        <v>3090</v>
      </c>
      <c r="G52" s="21">
        <f t="shared" si="0"/>
        <v>0.696102725839153</v>
      </c>
      <c r="H52" s="25"/>
      <c r="I52" s="24"/>
      <c r="J52" s="24"/>
      <c r="K52" s="25"/>
      <c r="L52" s="25">
        <v>296</v>
      </c>
    </row>
    <row r="53" spans="1:12" x14ac:dyDescent="0.2">
      <c r="A53" s="25">
        <v>987</v>
      </c>
      <c r="B53" s="2" t="s">
        <v>107</v>
      </c>
      <c r="C53" s="1" t="s">
        <v>24</v>
      </c>
      <c r="D53" s="1" t="s">
        <v>105</v>
      </c>
      <c r="E53" s="1" t="s">
        <v>32</v>
      </c>
      <c r="F53" s="3">
        <v>2931</v>
      </c>
      <c r="G53" s="21">
        <f t="shared" si="0"/>
        <v>0.66028384771344895</v>
      </c>
      <c r="H53" s="25"/>
      <c r="I53" s="24"/>
      <c r="J53" s="24"/>
      <c r="K53" s="25"/>
      <c r="L53" s="25">
        <v>158</v>
      </c>
    </row>
    <row r="54" spans="1:12" x14ac:dyDescent="0.2">
      <c r="A54" s="25">
        <v>1033</v>
      </c>
      <c r="B54" s="2" t="s">
        <v>67</v>
      </c>
      <c r="C54" s="1" t="s">
        <v>20</v>
      </c>
      <c r="D54" s="1" t="s">
        <v>65</v>
      </c>
      <c r="E54" s="1" t="s">
        <v>29</v>
      </c>
      <c r="F54" s="3">
        <v>2539</v>
      </c>
      <c r="G54" s="21">
        <f t="shared" si="0"/>
        <v>0.57197567019599005</v>
      </c>
      <c r="H54" s="25"/>
      <c r="I54" s="24"/>
      <c r="J54" s="24"/>
      <c r="K54" s="25"/>
      <c r="L54" s="25">
        <v>43</v>
      </c>
    </row>
  </sheetData>
  <sheetProtection selectLockedCells="1" selectUnlockedCells="1"/>
  <mergeCells count="1">
    <mergeCell ref="A1:L1"/>
  </mergeCells>
  <pageMargins left="0.19685039370078741" right="0.39370078740157483" top="0.39370078740157483" bottom="0.39370078740157483" header="0.31496062992125984" footer="0.31496062992125984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pane ySplit="8" topLeftCell="A9" activePane="bottomLeft" state="frozen"/>
      <selection pane="bottomLeft" activeCell="O25" sqref="O25"/>
    </sheetView>
  </sheetViews>
  <sheetFormatPr baseColWidth="10" defaultColWidth="11.5703125" defaultRowHeight="15" x14ac:dyDescent="0.2"/>
  <cols>
    <col min="1" max="1" width="6.140625" style="1" customWidth="1"/>
    <col min="2" max="2" width="26.42578125" style="2" bestFit="1" customWidth="1"/>
    <col min="3" max="3" width="4" style="1" customWidth="1"/>
    <col min="4" max="4" width="5.85546875" style="1" customWidth="1"/>
    <col min="5" max="5" width="5.140625" style="1" customWidth="1"/>
    <col min="6" max="6" width="6.28515625" style="3" customWidth="1"/>
    <col min="7" max="7" width="7" style="2" customWidth="1"/>
    <col min="8" max="10" width="6.7109375" style="5" customWidth="1"/>
    <col min="11" max="12" width="6.7109375" style="1" customWidth="1"/>
    <col min="13" max="16384" width="11.5703125" style="2"/>
  </cols>
  <sheetData>
    <row r="1" spans="1:12" ht="18.75" x14ac:dyDescent="0.2">
      <c r="A1" s="23" t="s">
        <v>108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8.4499999999999993" customHeight="1" x14ac:dyDescent="0.2">
      <c r="A2" s="8"/>
    </row>
    <row r="3" spans="1:12" x14ac:dyDescent="0.2">
      <c r="A3" s="12" t="s">
        <v>109</v>
      </c>
    </row>
    <row r="4" spans="1:12" x14ac:dyDescent="0.2">
      <c r="A4" s="12" t="s">
        <v>110</v>
      </c>
    </row>
    <row r="5" spans="1:12" x14ac:dyDescent="0.2">
      <c r="A5" s="13" t="s">
        <v>111</v>
      </c>
    </row>
    <row r="6" spans="1:12" x14ac:dyDescent="0.2">
      <c r="A6" s="12"/>
    </row>
    <row r="7" spans="1:12" x14ac:dyDescent="0.2">
      <c r="A7" s="7" t="s">
        <v>112</v>
      </c>
    </row>
    <row r="8" spans="1:12" s="7" customFormat="1" ht="12.75" x14ac:dyDescent="0.2">
      <c r="A8" s="14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  <c r="G8" s="15" t="s">
        <v>9</v>
      </c>
      <c r="H8" s="16" t="s">
        <v>10</v>
      </c>
      <c r="I8" s="16" t="s">
        <v>11</v>
      </c>
      <c r="J8" s="16" t="s">
        <v>12</v>
      </c>
      <c r="K8" s="17" t="s">
        <v>13</v>
      </c>
      <c r="L8" s="17" t="s">
        <v>14</v>
      </c>
    </row>
    <row r="9" spans="1:12" x14ac:dyDescent="0.2">
      <c r="A9" s="25">
        <v>26</v>
      </c>
      <c r="B9" s="2" t="s">
        <v>15</v>
      </c>
      <c r="C9" s="1" t="s">
        <v>16</v>
      </c>
      <c r="D9" s="1" t="s">
        <v>17</v>
      </c>
      <c r="E9" s="1" t="s">
        <v>18</v>
      </c>
      <c r="F9" s="3">
        <v>4759</v>
      </c>
      <c r="G9" s="18">
        <f t="shared" ref="G9:G50" si="0">F9/4831</f>
        <v>0.98509625336369278</v>
      </c>
      <c r="H9" s="24">
        <v>75.489999999999995</v>
      </c>
      <c r="I9" s="24">
        <v>100</v>
      </c>
      <c r="J9" s="24">
        <v>100</v>
      </c>
      <c r="K9" s="25">
        <v>969</v>
      </c>
      <c r="L9" s="25">
        <v>2393</v>
      </c>
    </row>
    <row r="10" spans="1:12" x14ac:dyDescent="0.2">
      <c r="A10" s="25">
        <v>71</v>
      </c>
      <c r="B10" s="2" t="s">
        <v>75</v>
      </c>
      <c r="C10" s="1" t="s">
        <v>16</v>
      </c>
      <c r="D10" s="1" t="s">
        <v>76</v>
      </c>
      <c r="E10" s="1" t="s">
        <v>32</v>
      </c>
      <c r="F10" s="3">
        <v>4664</v>
      </c>
      <c r="G10" s="18">
        <f t="shared" si="0"/>
        <v>0.96543158766300974</v>
      </c>
      <c r="H10" s="24">
        <v>31.37</v>
      </c>
      <c r="I10" s="24">
        <v>100</v>
      </c>
      <c r="J10" s="24">
        <v>100</v>
      </c>
      <c r="K10" s="25">
        <v>915</v>
      </c>
      <c r="L10" s="25">
        <v>2280</v>
      </c>
    </row>
    <row r="11" spans="1:12" x14ac:dyDescent="0.2">
      <c r="A11" s="25">
        <v>75</v>
      </c>
      <c r="B11" s="2" t="s">
        <v>113</v>
      </c>
      <c r="C11" s="1" t="s">
        <v>114</v>
      </c>
      <c r="D11" s="1" t="s">
        <v>21</v>
      </c>
      <c r="E11" s="1" t="s">
        <v>32</v>
      </c>
      <c r="F11" s="3">
        <v>4659</v>
      </c>
      <c r="G11" s="18">
        <f t="shared" si="0"/>
        <v>0.96439660525771065</v>
      </c>
      <c r="H11" s="24">
        <v>27.45</v>
      </c>
      <c r="I11" s="24">
        <v>100</v>
      </c>
      <c r="J11" s="24">
        <v>100</v>
      </c>
      <c r="K11" s="25">
        <v>910</v>
      </c>
      <c r="L11" s="25">
        <v>2270</v>
      </c>
    </row>
    <row r="12" spans="1:12" x14ac:dyDescent="0.2">
      <c r="A12" s="25">
        <v>76</v>
      </c>
      <c r="B12" s="2" t="s">
        <v>77</v>
      </c>
      <c r="C12" s="1" t="s">
        <v>16</v>
      </c>
      <c r="D12" s="1" t="s">
        <v>76</v>
      </c>
      <c r="E12" s="1" t="s">
        <v>29</v>
      </c>
      <c r="F12" s="3">
        <v>4658</v>
      </c>
      <c r="G12" s="18">
        <f t="shared" si="0"/>
        <v>0.96418960877665083</v>
      </c>
      <c r="H12" s="24">
        <v>26.47</v>
      </c>
      <c r="I12" s="24">
        <v>100</v>
      </c>
      <c r="J12" s="24">
        <v>100</v>
      </c>
      <c r="K12" s="25">
        <v>909</v>
      </c>
      <c r="L12" s="25">
        <v>2268</v>
      </c>
    </row>
    <row r="13" spans="1:12" x14ac:dyDescent="0.2">
      <c r="A13" s="25">
        <v>85</v>
      </c>
      <c r="B13" s="2" t="s">
        <v>73</v>
      </c>
      <c r="C13" s="1" t="s">
        <v>16</v>
      </c>
      <c r="D13" s="1" t="s">
        <v>17</v>
      </c>
      <c r="E13" s="1" t="s">
        <v>74</v>
      </c>
      <c r="F13" s="3">
        <v>4646</v>
      </c>
      <c r="G13" s="18">
        <f t="shared" si="0"/>
        <v>0.9617056510039329</v>
      </c>
      <c r="H13" s="24">
        <v>17.649999999999999</v>
      </c>
      <c r="I13" s="24">
        <v>100</v>
      </c>
      <c r="J13" s="24">
        <v>100</v>
      </c>
      <c r="K13" s="25">
        <v>898</v>
      </c>
      <c r="L13" s="25">
        <v>2245</v>
      </c>
    </row>
    <row r="14" spans="1:12" x14ac:dyDescent="0.2">
      <c r="A14" s="25">
        <v>103</v>
      </c>
      <c r="B14" s="2" t="s">
        <v>78</v>
      </c>
      <c r="C14" s="1" t="s">
        <v>20</v>
      </c>
      <c r="D14" s="1" t="s">
        <v>79</v>
      </c>
      <c r="E14" s="1" t="s">
        <v>32</v>
      </c>
      <c r="F14" s="3">
        <v>4613</v>
      </c>
      <c r="G14" s="18">
        <f t="shared" si="0"/>
        <v>0.9548747671289588</v>
      </c>
      <c r="H14" s="24"/>
      <c r="I14" s="24">
        <v>100</v>
      </c>
      <c r="J14" s="24">
        <v>100</v>
      </c>
      <c r="K14" s="25">
        <v>876</v>
      </c>
      <c r="L14" s="25">
        <v>2200</v>
      </c>
    </row>
    <row r="15" spans="1:12" x14ac:dyDescent="0.2">
      <c r="A15" s="25">
        <v>123</v>
      </c>
      <c r="B15" s="2" t="s">
        <v>19</v>
      </c>
      <c r="C15" s="1" t="s">
        <v>20</v>
      </c>
      <c r="D15" s="1" t="s">
        <v>21</v>
      </c>
      <c r="E15" s="1" t="s">
        <v>22</v>
      </c>
      <c r="F15" s="3">
        <v>4517</v>
      </c>
      <c r="G15" s="18">
        <f t="shared" si="0"/>
        <v>0.93500310494721595</v>
      </c>
      <c r="H15" s="24"/>
      <c r="I15" s="24">
        <v>86.01</v>
      </c>
      <c r="J15" s="24">
        <v>100</v>
      </c>
      <c r="K15" s="25">
        <v>852</v>
      </c>
      <c r="L15" s="25">
        <v>2150</v>
      </c>
    </row>
    <row r="16" spans="1:12" x14ac:dyDescent="0.2">
      <c r="A16" s="25">
        <v>286</v>
      </c>
      <c r="B16" s="2" t="s">
        <v>42</v>
      </c>
      <c r="C16" s="1" t="s">
        <v>16</v>
      </c>
      <c r="D16" s="1" t="s">
        <v>31</v>
      </c>
      <c r="E16" s="1" t="s">
        <v>32</v>
      </c>
      <c r="F16" s="3">
        <v>4360</v>
      </c>
      <c r="G16" s="18">
        <f t="shared" si="0"/>
        <v>0.90250465742082386</v>
      </c>
      <c r="H16" s="24"/>
      <c r="I16" s="24"/>
      <c r="J16" s="24">
        <v>75.760000000000005</v>
      </c>
      <c r="K16" s="25">
        <v>657</v>
      </c>
      <c r="L16" s="25">
        <v>1743</v>
      </c>
    </row>
    <row r="17" spans="1:12" x14ac:dyDescent="0.2">
      <c r="A17" s="25">
        <v>292</v>
      </c>
      <c r="B17" s="2" t="s">
        <v>83</v>
      </c>
      <c r="C17" s="1" t="s">
        <v>40</v>
      </c>
      <c r="D17" s="1" t="s">
        <v>25</v>
      </c>
      <c r="E17" s="1" t="s">
        <v>50</v>
      </c>
      <c r="F17" s="3">
        <v>4350</v>
      </c>
      <c r="G17" s="18">
        <f t="shared" si="0"/>
        <v>0.90043469261022557</v>
      </c>
      <c r="H17" s="24"/>
      <c r="I17" s="24"/>
      <c r="J17" s="24">
        <v>72.12</v>
      </c>
      <c r="K17" s="25">
        <v>650</v>
      </c>
      <c r="L17" s="25">
        <v>1728</v>
      </c>
    </row>
    <row r="18" spans="1:12" x14ac:dyDescent="0.2">
      <c r="A18" s="25">
        <v>305</v>
      </c>
      <c r="B18" s="2" t="s">
        <v>88</v>
      </c>
      <c r="C18" s="1" t="s">
        <v>24</v>
      </c>
      <c r="D18" s="1" t="s">
        <v>31</v>
      </c>
      <c r="E18" s="1" t="s">
        <v>29</v>
      </c>
      <c r="F18" s="3">
        <v>4332</v>
      </c>
      <c r="G18" s="18">
        <f t="shared" si="0"/>
        <v>0.89670875595114885</v>
      </c>
      <c r="H18" s="24"/>
      <c r="I18" s="24"/>
      <c r="J18" s="24">
        <v>64.239999999999995</v>
      </c>
      <c r="K18" s="25">
        <v>634</v>
      </c>
      <c r="L18" s="25">
        <v>1695</v>
      </c>
    </row>
    <row r="19" spans="1:12" x14ac:dyDescent="0.2">
      <c r="A19" s="25">
        <v>318</v>
      </c>
      <c r="B19" s="2" t="s">
        <v>23</v>
      </c>
      <c r="C19" s="1" t="s">
        <v>24</v>
      </c>
      <c r="D19" s="1" t="s">
        <v>25</v>
      </c>
      <c r="E19" s="1" t="s">
        <v>26</v>
      </c>
      <c r="F19" s="3">
        <v>4317</v>
      </c>
      <c r="G19" s="18">
        <f t="shared" si="0"/>
        <v>0.89360380873525147</v>
      </c>
      <c r="H19" s="24"/>
      <c r="I19" s="24"/>
      <c r="J19" s="24">
        <v>56.36</v>
      </c>
      <c r="K19" s="25">
        <v>618</v>
      </c>
      <c r="L19" s="25">
        <v>1663</v>
      </c>
    </row>
    <row r="20" spans="1:12" x14ac:dyDescent="0.2">
      <c r="A20" s="25">
        <v>333</v>
      </c>
      <c r="B20" s="2" t="s">
        <v>93</v>
      </c>
      <c r="C20" s="1" t="s">
        <v>20</v>
      </c>
      <c r="D20" s="1" t="s">
        <v>31</v>
      </c>
      <c r="E20" s="1" t="s">
        <v>81</v>
      </c>
      <c r="F20" s="3">
        <v>4296</v>
      </c>
      <c r="G20" s="18">
        <f t="shared" si="0"/>
        <v>0.88925688263299529</v>
      </c>
      <c r="H20" s="24"/>
      <c r="I20" s="24"/>
      <c r="J20" s="24">
        <v>47.27</v>
      </c>
      <c r="K20" s="25">
        <v>600</v>
      </c>
      <c r="L20" s="25">
        <v>1625</v>
      </c>
    </row>
    <row r="21" spans="1:12" x14ac:dyDescent="0.2">
      <c r="A21" s="25">
        <v>362</v>
      </c>
      <c r="B21" s="2" t="s">
        <v>80</v>
      </c>
      <c r="C21" s="1" t="s">
        <v>20</v>
      </c>
      <c r="D21" s="1" t="s">
        <v>25</v>
      </c>
      <c r="E21" s="1" t="s">
        <v>81</v>
      </c>
      <c r="F21" s="3">
        <v>4266</v>
      </c>
      <c r="G21" s="18">
        <f t="shared" si="0"/>
        <v>0.88304698820120053</v>
      </c>
      <c r="H21" s="24"/>
      <c r="I21" s="24"/>
      <c r="J21" s="24">
        <v>29.7</v>
      </c>
      <c r="K21" s="25">
        <v>566</v>
      </c>
      <c r="L21" s="25">
        <v>1553</v>
      </c>
    </row>
    <row r="22" spans="1:12" x14ac:dyDescent="0.2">
      <c r="A22" s="25">
        <v>369</v>
      </c>
      <c r="B22" s="2" t="s">
        <v>96</v>
      </c>
      <c r="C22" s="1" t="s">
        <v>16</v>
      </c>
      <c r="D22" s="1" t="s">
        <v>31</v>
      </c>
      <c r="E22" s="1" t="s">
        <v>81</v>
      </c>
      <c r="F22" s="3">
        <v>4262</v>
      </c>
      <c r="G22" s="18">
        <f t="shared" si="0"/>
        <v>0.88221900227696126</v>
      </c>
      <c r="H22" s="24"/>
      <c r="I22" s="24"/>
      <c r="J22" s="24">
        <v>25.45</v>
      </c>
      <c r="K22" s="25">
        <v>557</v>
      </c>
      <c r="L22" s="25">
        <v>1535</v>
      </c>
    </row>
    <row r="23" spans="1:12" x14ac:dyDescent="0.2">
      <c r="A23" s="25">
        <v>371</v>
      </c>
      <c r="B23" s="2" t="s">
        <v>115</v>
      </c>
      <c r="C23" s="1" t="s">
        <v>24</v>
      </c>
      <c r="D23" s="1" t="s">
        <v>79</v>
      </c>
      <c r="E23" s="1" t="s">
        <v>26</v>
      </c>
      <c r="F23" s="3">
        <v>4261</v>
      </c>
      <c r="G23" s="18">
        <f t="shared" si="0"/>
        <v>0.88201200579590144</v>
      </c>
      <c r="H23" s="24"/>
      <c r="I23" s="24"/>
      <c r="J23" s="24">
        <v>24.24</v>
      </c>
      <c r="K23" s="25">
        <v>555</v>
      </c>
      <c r="L23" s="25">
        <v>1530</v>
      </c>
    </row>
    <row r="24" spans="1:12" x14ac:dyDescent="0.2">
      <c r="A24" s="25">
        <v>396</v>
      </c>
      <c r="B24" s="2" t="s">
        <v>38</v>
      </c>
      <c r="C24" s="1" t="s">
        <v>16</v>
      </c>
      <c r="D24" s="1" t="s">
        <v>28</v>
      </c>
      <c r="E24" s="1" t="s">
        <v>32</v>
      </c>
      <c r="F24" s="3">
        <v>4226</v>
      </c>
      <c r="G24" s="18">
        <f t="shared" si="0"/>
        <v>0.8747671289588077</v>
      </c>
      <c r="H24" s="24"/>
      <c r="I24" s="24"/>
      <c r="J24" s="24">
        <v>9.09</v>
      </c>
      <c r="K24" s="25">
        <v>525</v>
      </c>
      <c r="L24" s="25">
        <v>1468</v>
      </c>
    </row>
    <row r="25" spans="1:12" x14ac:dyDescent="0.2">
      <c r="A25" s="25">
        <v>416</v>
      </c>
      <c r="B25" s="2" t="s">
        <v>85</v>
      </c>
      <c r="C25" s="1" t="s">
        <v>54</v>
      </c>
      <c r="D25" s="1" t="s">
        <v>31</v>
      </c>
      <c r="E25" s="1" t="s">
        <v>29</v>
      </c>
      <c r="F25" s="3">
        <v>4204</v>
      </c>
      <c r="G25" s="18">
        <f t="shared" si="0"/>
        <v>0.8702132063754916</v>
      </c>
      <c r="H25" s="24"/>
      <c r="I25" s="24"/>
      <c r="J25" s="24"/>
      <c r="K25" s="25">
        <v>501</v>
      </c>
      <c r="L25" s="25">
        <v>1418</v>
      </c>
    </row>
    <row r="26" spans="1:12" x14ac:dyDescent="0.2">
      <c r="A26" s="25">
        <v>418</v>
      </c>
      <c r="B26" s="2" t="s">
        <v>116</v>
      </c>
      <c r="C26" s="1" t="s">
        <v>16</v>
      </c>
      <c r="D26" s="1" t="s">
        <v>28</v>
      </c>
      <c r="E26" s="1" t="s">
        <v>29</v>
      </c>
      <c r="F26" s="3">
        <v>4201</v>
      </c>
      <c r="G26" s="18">
        <f t="shared" si="0"/>
        <v>0.86959221693231215</v>
      </c>
      <c r="H26" s="24"/>
      <c r="I26" s="24"/>
      <c r="J26" s="24"/>
      <c r="K26" s="25">
        <v>498</v>
      </c>
      <c r="L26" s="25">
        <v>1413</v>
      </c>
    </row>
    <row r="27" spans="1:12" x14ac:dyDescent="0.2">
      <c r="A27" s="25">
        <v>441</v>
      </c>
      <c r="B27" s="2" t="s">
        <v>92</v>
      </c>
      <c r="C27" s="1" t="s">
        <v>40</v>
      </c>
      <c r="D27" s="1" t="s">
        <v>31</v>
      </c>
      <c r="E27" s="1" t="s">
        <v>50</v>
      </c>
      <c r="F27" s="3">
        <v>4177</v>
      </c>
      <c r="G27" s="18">
        <f t="shared" si="0"/>
        <v>0.8646243013868764</v>
      </c>
      <c r="H27" s="24"/>
      <c r="I27" s="24"/>
      <c r="J27" s="24"/>
      <c r="K27" s="25">
        <v>471</v>
      </c>
      <c r="L27" s="25">
        <v>1355</v>
      </c>
    </row>
    <row r="28" spans="1:12" x14ac:dyDescent="0.2">
      <c r="A28" s="25">
        <v>444</v>
      </c>
      <c r="B28" s="2" t="s">
        <v>48</v>
      </c>
      <c r="C28" s="1" t="s">
        <v>16</v>
      </c>
      <c r="D28" s="1" t="s">
        <v>28</v>
      </c>
      <c r="E28" s="1" t="s">
        <v>22</v>
      </c>
      <c r="F28" s="3">
        <v>4175</v>
      </c>
      <c r="G28" s="18">
        <f t="shared" si="0"/>
        <v>0.86421030842475677</v>
      </c>
      <c r="H28" s="24"/>
      <c r="I28" s="24"/>
      <c r="J28" s="24"/>
      <c r="K28" s="25">
        <v>467</v>
      </c>
      <c r="L28" s="25">
        <v>1348</v>
      </c>
    </row>
    <row r="29" spans="1:12" x14ac:dyDescent="0.2">
      <c r="A29" s="25">
        <v>448</v>
      </c>
      <c r="B29" s="2" t="s">
        <v>86</v>
      </c>
      <c r="C29" s="1" t="s">
        <v>20</v>
      </c>
      <c r="D29" s="1" t="s">
        <v>25</v>
      </c>
      <c r="E29" s="1" t="s">
        <v>29</v>
      </c>
      <c r="F29" s="3">
        <v>4171</v>
      </c>
      <c r="G29" s="18">
        <f t="shared" si="0"/>
        <v>0.8633823225005175</v>
      </c>
      <c r="H29" s="24"/>
      <c r="I29" s="24"/>
      <c r="J29" s="24"/>
      <c r="K29" s="25">
        <v>462</v>
      </c>
      <c r="L29" s="25">
        <v>1338</v>
      </c>
    </row>
    <row r="30" spans="1:12" x14ac:dyDescent="0.2">
      <c r="A30" s="25">
        <v>454</v>
      </c>
      <c r="B30" s="2" t="s">
        <v>87</v>
      </c>
      <c r="C30" s="1" t="s">
        <v>24</v>
      </c>
      <c r="D30" s="1" t="s">
        <v>31</v>
      </c>
      <c r="E30" s="1" t="s">
        <v>29</v>
      </c>
      <c r="F30" s="3">
        <v>4168</v>
      </c>
      <c r="G30" s="18">
        <f t="shared" si="0"/>
        <v>0.86276133305733804</v>
      </c>
      <c r="H30" s="24"/>
      <c r="I30" s="24"/>
      <c r="J30" s="24"/>
      <c r="K30" s="25">
        <v>455</v>
      </c>
      <c r="L30" s="25">
        <v>1323</v>
      </c>
    </row>
    <row r="31" spans="1:12" x14ac:dyDescent="0.2">
      <c r="A31" s="25">
        <v>459</v>
      </c>
      <c r="B31" s="2" t="s">
        <v>91</v>
      </c>
      <c r="C31" s="1" t="s">
        <v>16</v>
      </c>
      <c r="D31" s="1" t="s">
        <v>31</v>
      </c>
      <c r="E31" s="1" t="s">
        <v>29</v>
      </c>
      <c r="F31" s="3">
        <v>4164</v>
      </c>
      <c r="G31" s="18">
        <f t="shared" si="0"/>
        <v>0.86193334713309877</v>
      </c>
      <c r="H31" s="24"/>
      <c r="I31" s="24"/>
      <c r="J31" s="24"/>
      <c r="K31" s="25">
        <v>449</v>
      </c>
      <c r="L31" s="25">
        <v>1310</v>
      </c>
    </row>
    <row r="32" spans="1:12" x14ac:dyDescent="0.2">
      <c r="A32" s="25">
        <v>493</v>
      </c>
      <c r="B32" s="2" t="s">
        <v>90</v>
      </c>
      <c r="C32" s="1" t="s">
        <v>16</v>
      </c>
      <c r="D32" s="1" t="s">
        <v>28</v>
      </c>
      <c r="E32" s="1" t="s">
        <v>22</v>
      </c>
      <c r="F32" s="3">
        <v>4137</v>
      </c>
      <c r="G32" s="18">
        <f t="shared" si="0"/>
        <v>0.85634444214448358</v>
      </c>
      <c r="H32" s="24"/>
      <c r="I32" s="24"/>
      <c r="J32" s="24"/>
      <c r="K32" s="25">
        <v>408</v>
      </c>
      <c r="L32" s="25">
        <v>1225</v>
      </c>
    </row>
    <row r="33" spans="1:12" x14ac:dyDescent="0.2">
      <c r="A33" s="25">
        <v>508</v>
      </c>
      <c r="B33" s="2" t="s">
        <v>39</v>
      </c>
      <c r="C33" s="1" t="s">
        <v>40</v>
      </c>
      <c r="D33" s="1" t="s">
        <v>31</v>
      </c>
      <c r="E33" s="1" t="s">
        <v>41</v>
      </c>
      <c r="F33" s="3">
        <v>4120</v>
      </c>
      <c r="G33" s="18">
        <f t="shared" si="0"/>
        <v>0.85282550196646656</v>
      </c>
      <c r="H33" s="24"/>
      <c r="I33" s="24"/>
      <c r="J33" s="24"/>
      <c r="K33" s="25">
        <v>390</v>
      </c>
      <c r="L33" s="25">
        <v>1188</v>
      </c>
    </row>
    <row r="34" spans="1:12" x14ac:dyDescent="0.2">
      <c r="A34" s="25">
        <v>512</v>
      </c>
      <c r="B34" s="2" t="s">
        <v>82</v>
      </c>
      <c r="C34" s="1" t="s">
        <v>24</v>
      </c>
      <c r="D34" s="1" t="s">
        <v>31</v>
      </c>
      <c r="E34" s="1" t="s">
        <v>29</v>
      </c>
      <c r="F34" s="3">
        <v>4118</v>
      </c>
      <c r="G34" s="18">
        <f t="shared" si="0"/>
        <v>0.85241150900434692</v>
      </c>
      <c r="H34" s="24"/>
      <c r="I34" s="24"/>
      <c r="J34" s="24"/>
      <c r="K34" s="25">
        <v>386</v>
      </c>
      <c r="L34" s="25">
        <v>1178</v>
      </c>
    </row>
    <row r="35" spans="1:12" x14ac:dyDescent="0.2">
      <c r="A35" s="25">
        <v>525</v>
      </c>
      <c r="B35" s="2" t="s">
        <v>55</v>
      </c>
      <c r="C35" s="1" t="s">
        <v>20</v>
      </c>
      <c r="D35" s="1" t="s">
        <v>44</v>
      </c>
      <c r="E35" s="1" t="s">
        <v>22</v>
      </c>
      <c r="F35" s="3">
        <v>4104</v>
      </c>
      <c r="G35" s="18">
        <f t="shared" si="0"/>
        <v>0.84951355826950947</v>
      </c>
      <c r="H35" s="24"/>
      <c r="I35" s="24"/>
      <c r="J35" s="24"/>
      <c r="K35" s="25">
        <v>370</v>
      </c>
      <c r="L35" s="25">
        <v>1145</v>
      </c>
    </row>
    <row r="36" spans="1:12" x14ac:dyDescent="0.2">
      <c r="A36" s="25">
        <v>560</v>
      </c>
      <c r="B36" s="2" t="s">
        <v>47</v>
      </c>
      <c r="C36" s="1" t="s">
        <v>16</v>
      </c>
      <c r="D36" s="1" t="s">
        <v>37</v>
      </c>
      <c r="E36" s="1" t="s">
        <v>32</v>
      </c>
      <c r="F36" s="3">
        <v>4074</v>
      </c>
      <c r="G36" s="18">
        <f t="shared" si="0"/>
        <v>0.84330366383771471</v>
      </c>
      <c r="H36" s="24"/>
      <c r="I36" s="24"/>
      <c r="J36" s="24"/>
      <c r="K36" s="25">
        <v>328</v>
      </c>
      <c r="L36" s="25">
        <v>1058</v>
      </c>
    </row>
    <row r="37" spans="1:12" x14ac:dyDescent="0.2">
      <c r="A37" s="25">
        <v>584</v>
      </c>
      <c r="B37" s="2" t="s">
        <v>97</v>
      </c>
      <c r="C37" s="1" t="s">
        <v>24</v>
      </c>
      <c r="D37" s="1" t="s">
        <v>34</v>
      </c>
      <c r="E37" s="1" t="s">
        <v>26</v>
      </c>
      <c r="F37" s="3">
        <v>4054</v>
      </c>
      <c r="G37" s="18">
        <f t="shared" si="0"/>
        <v>0.83916373421651835</v>
      </c>
      <c r="H37" s="24"/>
      <c r="I37" s="24"/>
      <c r="J37" s="24"/>
      <c r="K37" s="25">
        <v>299</v>
      </c>
      <c r="L37" s="25">
        <v>998</v>
      </c>
    </row>
    <row r="38" spans="1:12" x14ac:dyDescent="0.2">
      <c r="A38" s="25">
        <v>586</v>
      </c>
      <c r="B38" s="2" t="s">
        <v>98</v>
      </c>
      <c r="C38" s="1" t="s">
        <v>24</v>
      </c>
      <c r="D38" s="1" t="s">
        <v>37</v>
      </c>
      <c r="E38" s="1" t="s">
        <v>29</v>
      </c>
      <c r="F38" s="3">
        <v>4053</v>
      </c>
      <c r="G38" s="18">
        <f t="shared" si="0"/>
        <v>0.83895673773545854</v>
      </c>
      <c r="H38" s="24"/>
      <c r="I38" s="24"/>
      <c r="J38" s="24"/>
      <c r="K38" s="25">
        <v>297</v>
      </c>
      <c r="L38" s="25">
        <v>993</v>
      </c>
    </row>
    <row r="39" spans="1:12" x14ac:dyDescent="0.2">
      <c r="A39" s="25">
        <v>616</v>
      </c>
      <c r="B39" s="2" t="s">
        <v>117</v>
      </c>
      <c r="C39" s="1" t="s">
        <v>16</v>
      </c>
      <c r="D39" s="1" t="s">
        <v>34</v>
      </c>
      <c r="E39" s="1" t="s">
        <v>22</v>
      </c>
      <c r="F39" s="3">
        <v>4018</v>
      </c>
      <c r="G39" s="18">
        <f t="shared" si="0"/>
        <v>0.83171186089836469</v>
      </c>
      <c r="H39" s="24"/>
      <c r="I39" s="24"/>
      <c r="J39" s="24"/>
      <c r="K39" s="25">
        <v>261</v>
      </c>
      <c r="L39" s="25">
        <v>918</v>
      </c>
    </row>
    <row r="40" spans="1:12" x14ac:dyDescent="0.2">
      <c r="A40" s="25">
        <v>638</v>
      </c>
      <c r="B40" s="2" t="s">
        <v>89</v>
      </c>
      <c r="C40" s="1" t="s">
        <v>24</v>
      </c>
      <c r="D40" s="1" t="s">
        <v>31</v>
      </c>
      <c r="E40" s="1" t="s">
        <v>32</v>
      </c>
      <c r="F40" s="3">
        <v>3994</v>
      </c>
      <c r="G40" s="18">
        <f t="shared" si="0"/>
        <v>0.82674394535292905</v>
      </c>
      <c r="H40" s="24"/>
      <c r="I40" s="24"/>
      <c r="J40" s="24"/>
      <c r="K40" s="25">
        <v>234</v>
      </c>
      <c r="L40" s="25">
        <v>863</v>
      </c>
    </row>
    <row r="41" spans="1:12" x14ac:dyDescent="0.2">
      <c r="A41" s="25">
        <v>669</v>
      </c>
      <c r="B41" s="2" t="s">
        <v>49</v>
      </c>
      <c r="C41" s="1" t="s">
        <v>16</v>
      </c>
      <c r="D41" s="1" t="s">
        <v>44</v>
      </c>
      <c r="E41" s="1" t="s">
        <v>50</v>
      </c>
      <c r="F41" s="3">
        <v>3960</v>
      </c>
      <c r="G41" s="18">
        <f t="shared" si="0"/>
        <v>0.81970606499689502</v>
      </c>
      <c r="H41" s="24"/>
      <c r="I41" s="24"/>
      <c r="J41" s="24"/>
      <c r="K41" s="25">
        <v>197</v>
      </c>
      <c r="L41" s="25">
        <v>785</v>
      </c>
    </row>
    <row r="42" spans="1:12" x14ac:dyDescent="0.2">
      <c r="A42" s="25">
        <v>720</v>
      </c>
      <c r="B42" s="2" t="s">
        <v>118</v>
      </c>
      <c r="C42" s="1" t="s">
        <v>24</v>
      </c>
      <c r="D42" s="1" t="s">
        <v>31</v>
      </c>
      <c r="E42" s="1" t="s">
        <v>35</v>
      </c>
      <c r="F42" s="3">
        <v>3902</v>
      </c>
      <c r="G42" s="18">
        <f t="shared" si="0"/>
        <v>0.80770026909542536</v>
      </c>
      <c r="H42" s="24"/>
      <c r="I42" s="24"/>
      <c r="J42" s="24"/>
      <c r="K42" s="25">
        <v>136</v>
      </c>
      <c r="L42" s="25">
        <v>658</v>
      </c>
    </row>
    <row r="43" spans="1:12" x14ac:dyDescent="0.2">
      <c r="A43" s="25">
        <v>751</v>
      </c>
      <c r="B43" s="2" t="s">
        <v>56</v>
      </c>
      <c r="C43" s="1" t="s">
        <v>16</v>
      </c>
      <c r="D43" s="1" t="s">
        <v>31</v>
      </c>
      <c r="E43" s="1" t="s">
        <v>32</v>
      </c>
      <c r="F43" s="3">
        <v>3868</v>
      </c>
      <c r="G43" s="18">
        <f t="shared" si="0"/>
        <v>0.80066238873939144</v>
      </c>
      <c r="H43" s="24"/>
      <c r="I43" s="24"/>
      <c r="J43" s="24"/>
      <c r="K43" s="25">
        <v>99</v>
      </c>
      <c r="L43" s="25">
        <v>580</v>
      </c>
    </row>
    <row r="44" spans="1:12" x14ac:dyDescent="0.2">
      <c r="A44" s="25">
        <v>780</v>
      </c>
      <c r="B44" s="2" t="s">
        <v>103</v>
      </c>
      <c r="C44" s="1" t="s">
        <v>16</v>
      </c>
      <c r="D44" s="1" t="s">
        <v>58</v>
      </c>
      <c r="E44" s="1" t="s">
        <v>22</v>
      </c>
      <c r="F44" s="3">
        <v>3829</v>
      </c>
      <c r="G44" s="18">
        <f t="shared" si="0"/>
        <v>0.79258952597805832</v>
      </c>
      <c r="H44" s="24"/>
      <c r="I44" s="24"/>
      <c r="J44" s="24"/>
      <c r="K44" s="25">
        <v>64</v>
      </c>
      <c r="L44" s="25">
        <v>508</v>
      </c>
    </row>
    <row r="45" spans="1:12" x14ac:dyDescent="0.2">
      <c r="A45" s="25">
        <v>818</v>
      </c>
      <c r="B45" s="2" t="s">
        <v>100</v>
      </c>
      <c r="C45" s="1" t="s">
        <v>20</v>
      </c>
      <c r="D45" s="1" t="s">
        <v>44</v>
      </c>
      <c r="E45" s="1" t="s">
        <v>32</v>
      </c>
      <c r="F45" s="3">
        <v>3775</v>
      </c>
      <c r="G45" s="18">
        <f t="shared" si="0"/>
        <v>0.78141171600082804</v>
      </c>
      <c r="H45" s="24"/>
      <c r="I45" s="24"/>
      <c r="J45" s="24"/>
      <c r="K45" s="25">
        <v>18</v>
      </c>
      <c r="L45" s="25">
        <v>413</v>
      </c>
    </row>
    <row r="46" spans="1:12" x14ac:dyDescent="0.2">
      <c r="A46" s="25">
        <v>830</v>
      </c>
      <c r="B46" s="2" t="s">
        <v>106</v>
      </c>
      <c r="C46" s="1" t="s">
        <v>16</v>
      </c>
      <c r="D46" s="1" t="s">
        <v>65</v>
      </c>
      <c r="E46" s="1" t="s">
        <v>29</v>
      </c>
      <c r="F46" s="3">
        <v>3753</v>
      </c>
      <c r="G46" s="18">
        <f t="shared" si="0"/>
        <v>0.77685779341751193</v>
      </c>
      <c r="H46" s="24"/>
      <c r="I46" s="24"/>
      <c r="J46" s="24"/>
      <c r="K46" s="25">
        <v>4</v>
      </c>
      <c r="L46" s="25">
        <v>383</v>
      </c>
    </row>
    <row r="47" spans="1:12" x14ac:dyDescent="0.2">
      <c r="A47" s="25">
        <v>836</v>
      </c>
      <c r="B47" s="2" t="s">
        <v>102</v>
      </c>
      <c r="C47" s="1" t="s">
        <v>20</v>
      </c>
      <c r="D47" s="1" t="s">
        <v>58</v>
      </c>
      <c r="E47" s="1" t="s">
        <v>29</v>
      </c>
      <c r="F47" s="3">
        <v>3737</v>
      </c>
      <c r="G47" s="18">
        <f t="shared" si="0"/>
        <v>0.77354584972055473</v>
      </c>
      <c r="H47" s="24"/>
      <c r="I47" s="24"/>
      <c r="J47" s="24"/>
      <c r="K47" s="25"/>
      <c r="L47" s="25">
        <v>368</v>
      </c>
    </row>
    <row r="48" spans="1:12" x14ac:dyDescent="0.2">
      <c r="A48" s="25">
        <v>850</v>
      </c>
      <c r="B48" s="2" t="s">
        <v>101</v>
      </c>
      <c r="C48" s="1" t="s">
        <v>20</v>
      </c>
      <c r="D48" s="1" t="s">
        <v>44</v>
      </c>
      <c r="E48" s="1" t="s">
        <v>29</v>
      </c>
      <c r="F48" s="3">
        <v>3709</v>
      </c>
      <c r="G48" s="18">
        <f t="shared" si="0"/>
        <v>0.76774994825087972</v>
      </c>
      <c r="H48" s="24"/>
      <c r="I48" s="24"/>
      <c r="J48" s="24"/>
      <c r="K48" s="25"/>
      <c r="L48" s="25">
        <v>333</v>
      </c>
    </row>
    <row r="49" spans="1:12" x14ac:dyDescent="0.2">
      <c r="A49" s="25">
        <v>861</v>
      </c>
      <c r="B49" s="2" t="s">
        <v>52</v>
      </c>
      <c r="C49" s="1" t="s">
        <v>24</v>
      </c>
      <c r="D49" s="1" t="s">
        <v>34</v>
      </c>
      <c r="E49" s="1" t="s">
        <v>50</v>
      </c>
      <c r="F49" s="3">
        <v>3672</v>
      </c>
      <c r="G49" s="18">
        <f t="shared" si="0"/>
        <v>0.76009107845166635</v>
      </c>
      <c r="H49" s="24"/>
      <c r="I49" s="24"/>
      <c r="J49" s="24"/>
      <c r="K49" s="25"/>
      <c r="L49" s="25">
        <v>305</v>
      </c>
    </row>
    <row r="50" spans="1:12" x14ac:dyDescent="0.2">
      <c r="A50" s="25">
        <v>897</v>
      </c>
      <c r="B50" s="2" t="s">
        <v>104</v>
      </c>
      <c r="C50" s="1" t="s">
        <v>24</v>
      </c>
      <c r="D50" s="1" t="s">
        <v>105</v>
      </c>
      <c r="E50" s="1" t="s">
        <v>81</v>
      </c>
      <c r="F50" s="3">
        <v>3552</v>
      </c>
      <c r="G50" s="18">
        <f t="shared" si="0"/>
        <v>0.73525150072448764</v>
      </c>
      <c r="H50" s="24"/>
      <c r="I50" s="24"/>
      <c r="J50" s="24"/>
      <c r="K50" s="25"/>
      <c r="L50" s="25">
        <v>215</v>
      </c>
    </row>
  </sheetData>
  <sheetProtection selectLockedCells="1" selectUnlockedCells="1"/>
  <mergeCells count="1">
    <mergeCell ref="A1:L1"/>
  </mergeCells>
  <pageMargins left="0.39374999999999999" right="0.39374999999999999" top="0.59027777777777779" bottom="0.59027777777777779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pane ySplit="8" topLeftCell="A9" activePane="bottomLeft" state="frozen"/>
      <selection pane="bottomLeft" activeCell="N36" sqref="N36"/>
    </sheetView>
  </sheetViews>
  <sheetFormatPr baseColWidth="10" defaultColWidth="11.5703125" defaultRowHeight="15" x14ac:dyDescent="0.2"/>
  <cols>
    <col min="1" max="1" width="6.7109375" style="1" customWidth="1"/>
    <col min="2" max="2" width="26.42578125" style="2" bestFit="1" customWidth="1"/>
    <col min="3" max="3" width="4" style="1" customWidth="1"/>
    <col min="4" max="4" width="5.85546875" style="1" customWidth="1"/>
    <col min="5" max="5" width="5.140625" style="1" customWidth="1"/>
    <col min="6" max="6" width="6.28515625" style="3" customWidth="1"/>
    <col min="7" max="7" width="7" style="2" customWidth="1"/>
    <col min="8" max="12" width="6.7109375" style="2" customWidth="1"/>
    <col min="13" max="16384" width="11.5703125" style="2"/>
  </cols>
  <sheetData>
    <row r="1" spans="1:12" ht="18.75" x14ac:dyDescent="0.2">
      <c r="A1" s="23" t="s">
        <v>119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8.4499999999999993" customHeight="1" x14ac:dyDescent="0.2">
      <c r="A2" s="8"/>
    </row>
    <row r="3" spans="1:12" x14ac:dyDescent="0.2">
      <c r="A3" s="12" t="s">
        <v>120</v>
      </c>
    </row>
    <row r="4" spans="1:12" x14ac:dyDescent="0.2">
      <c r="A4" s="12" t="s">
        <v>121</v>
      </c>
    </row>
    <row r="5" spans="1:12" x14ac:dyDescent="0.2">
      <c r="A5" s="13" t="s">
        <v>122</v>
      </c>
    </row>
    <row r="7" spans="1:12" x14ac:dyDescent="0.2">
      <c r="A7" s="7" t="s">
        <v>123</v>
      </c>
    </row>
    <row r="8" spans="1:12" s="7" customFormat="1" ht="12.75" x14ac:dyDescent="0.2">
      <c r="A8" s="14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  <c r="G8" s="15" t="s">
        <v>9</v>
      </c>
      <c r="H8" s="16" t="s">
        <v>10</v>
      </c>
      <c r="I8" s="16" t="s">
        <v>11</v>
      </c>
      <c r="J8" s="16" t="s">
        <v>12</v>
      </c>
      <c r="K8" s="17" t="s">
        <v>13</v>
      </c>
      <c r="L8" s="17" t="s">
        <v>14</v>
      </c>
    </row>
    <row r="9" spans="1:12" x14ac:dyDescent="0.2">
      <c r="A9" s="1">
        <v>12</v>
      </c>
      <c r="B9" s="2" t="s">
        <v>73</v>
      </c>
      <c r="C9" s="1" t="s">
        <v>16</v>
      </c>
      <c r="D9" s="1" t="s">
        <v>17</v>
      </c>
      <c r="E9" s="1" t="s">
        <v>74</v>
      </c>
      <c r="F9" s="3">
        <v>5947</v>
      </c>
      <c r="G9" s="18">
        <f t="shared" ref="G9:G40" si="0">F9/6076</f>
        <v>0.97876892692560891</v>
      </c>
      <c r="H9" s="5">
        <f>(66-A9+1)/66*100</f>
        <v>83.333333333333343</v>
      </c>
      <c r="I9" s="5">
        <f t="shared" ref="I9:I15" si="1">MIN((154-A9+1)/88,1)*100</f>
        <v>100</v>
      </c>
      <c r="J9" s="5">
        <f t="shared" ref="J9:J20" si="2">MIN((274-A9+1)/120,1)*100</f>
        <v>100</v>
      </c>
      <c r="K9" s="25">
        <v>688</v>
      </c>
      <c r="L9" s="25">
        <v>1663</v>
      </c>
    </row>
    <row r="10" spans="1:12" x14ac:dyDescent="0.2">
      <c r="A10" s="1">
        <v>33</v>
      </c>
      <c r="B10" s="2" t="s">
        <v>113</v>
      </c>
      <c r="C10" s="1" t="s">
        <v>114</v>
      </c>
      <c r="D10" s="1" t="s">
        <v>21</v>
      </c>
      <c r="E10" s="1" t="s">
        <v>32</v>
      </c>
      <c r="F10" s="3">
        <v>5822</v>
      </c>
      <c r="G10" s="18">
        <f t="shared" si="0"/>
        <v>0.95819618169848586</v>
      </c>
      <c r="H10" s="5">
        <f>(66-A10+1)/66*100</f>
        <v>51.515151515151516</v>
      </c>
      <c r="I10" s="5">
        <f t="shared" si="1"/>
        <v>100</v>
      </c>
      <c r="J10" s="5">
        <f t="shared" si="2"/>
        <v>100</v>
      </c>
      <c r="K10" s="25">
        <v>663</v>
      </c>
      <c r="L10" s="25">
        <v>1610</v>
      </c>
    </row>
    <row r="11" spans="1:12" x14ac:dyDescent="0.2">
      <c r="A11" s="1">
        <v>40</v>
      </c>
      <c r="B11" s="2" t="s">
        <v>75</v>
      </c>
      <c r="C11" s="1" t="s">
        <v>16</v>
      </c>
      <c r="D11" s="1" t="s">
        <v>76</v>
      </c>
      <c r="E11" s="1" t="s">
        <v>32</v>
      </c>
      <c r="F11" s="3">
        <v>5769</v>
      </c>
      <c r="G11" s="18">
        <f t="shared" si="0"/>
        <v>0.94947333772218567</v>
      </c>
      <c r="H11" s="5">
        <f>(66-A11+1)/66*100</f>
        <v>40.909090909090914</v>
      </c>
      <c r="I11" s="5">
        <f t="shared" si="1"/>
        <v>100</v>
      </c>
      <c r="J11" s="5">
        <f t="shared" si="2"/>
        <v>100</v>
      </c>
      <c r="K11" s="25">
        <v>654</v>
      </c>
      <c r="L11" s="25">
        <v>1593</v>
      </c>
    </row>
    <row r="12" spans="1:12" x14ac:dyDescent="0.2">
      <c r="A12" s="1">
        <v>46</v>
      </c>
      <c r="B12" s="2" t="s">
        <v>15</v>
      </c>
      <c r="C12" s="1" t="s">
        <v>16</v>
      </c>
      <c r="D12" s="1" t="s">
        <v>17</v>
      </c>
      <c r="E12" s="1" t="s">
        <v>18</v>
      </c>
      <c r="F12" s="3">
        <v>5748</v>
      </c>
      <c r="G12" s="18">
        <f t="shared" si="0"/>
        <v>0.94601711652402898</v>
      </c>
      <c r="H12" s="5">
        <f>(66-A12+1)/66*100</f>
        <v>31.818181818181817</v>
      </c>
      <c r="I12" s="5">
        <f t="shared" si="1"/>
        <v>100</v>
      </c>
      <c r="J12" s="5">
        <f t="shared" si="2"/>
        <v>100</v>
      </c>
      <c r="K12" s="25">
        <v>647</v>
      </c>
      <c r="L12" s="25">
        <v>1578</v>
      </c>
    </row>
    <row r="13" spans="1:12" x14ac:dyDescent="0.2">
      <c r="A13" s="1">
        <v>94</v>
      </c>
      <c r="B13" s="2" t="s">
        <v>77</v>
      </c>
      <c r="C13" s="1" t="s">
        <v>16</v>
      </c>
      <c r="D13" s="1" t="s">
        <v>76</v>
      </c>
      <c r="E13" s="1" t="s">
        <v>29</v>
      </c>
      <c r="F13" s="3">
        <v>5515</v>
      </c>
      <c r="G13" s="18">
        <f t="shared" si="0"/>
        <v>0.90766951942067153</v>
      </c>
      <c r="H13" s="5"/>
      <c r="I13" s="5">
        <f t="shared" si="1"/>
        <v>69.318181818181827</v>
      </c>
      <c r="J13" s="5">
        <f t="shared" si="2"/>
        <v>100</v>
      </c>
      <c r="K13" s="25">
        <v>590</v>
      </c>
      <c r="L13" s="25">
        <v>1458</v>
      </c>
    </row>
    <row r="14" spans="1:12" x14ac:dyDescent="0.2">
      <c r="A14" s="1">
        <v>98</v>
      </c>
      <c r="B14" s="2" t="s">
        <v>19</v>
      </c>
      <c r="C14" s="1" t="s">
        <v>20</v>
      </c>
      <c r="D14" s="1" t="s">
        <v>21</v>
      </c>
      <c r="E14" s="1" t="s">
        <v>22</v>
      </c>
      <c r="F14" s="3">
        <v>5499</v>
      </c>
      <c r="G14" s="18">
        <f t="shared" si="0"/>
        <v>0.90503620803159979</v>
      </c>
      <c r="H14" s="5"/>
      <c r="I14" s="5">
        <f t="shared" si="1"/>
        <v>64.772727272727266</v>
      </c>
      <c r="J14" s="5">
        <f t="shared" si="2"/>
        <v>100</v>
      </c>
      <c r="K14" s="25">
        <v>585</v>
      </c>
      <c r="L14" s="25">
        <v>1448</v>
      </c>
    </row>
    <row r="15" spans="1:12" x14ac:dyDescent="0.2">
      <c r="A15" s="1">
        <v>138</v>
      </c>
      <c r="B15" s="2" t="s">
        <v>84</v>
      </c>
      <c r="C15" s="1" t="s">
        <v>16</v>
      </c>
      <c r="D15" s="1" t="s">
        <v>28</v>
      </c>
      <c r="E15" s="1" t="s">
        <v>35</v>
      </c>
      <c r="F15" s="3">
        <v>5359</v>
      </c>
      <c r="G15" s="18">
        <f t="shared" si="0"/>
        <v>0.8819947333772219</v>
      </c>
      <c r="I15" s="5">
        <f t="shared" si="1"/>
        <v>19.318181818181817</v>
      </c>
      <c r="J15" s="5">
        <f t="shared" si="2"/>
        <v>100</v>
      </c>
      <c r="K15" s="25">
        <v>537</v>
      </c>
      <c r="L15" s="25">
        <v>1348</v>
      </c>
    </row>
    <row r="16" spans="1:12" x14ac:dyDescent="0.2">
      <c r="A16" s="1">
        <v>171</v>
      </c>
      <c r="B16" s="2" t="s">
        <v>23</v>
      </c>
      <c r="C16" s="1" t="s">
        <v>24</v>
      </c>
      <c r="D16" s="1" t="s">
        <v>25</v>
      </c>
      <c r="E16" s="1" t="s">
        <v>26</v>
      </c>
      <c r="F16" s="3">
        <v>5264</v>
      </c>
      <c r="G16" s="18">
        <f t="shared" si="0"/>
        <v>0.86635944700460832</v>
      </c>
      <c r="I16" s="5"/>
      <c r="J16" s="5">
        <f t="shared" si="2"/>
        <v>86.666666666666671</v>
      </c>
      <c r="K16" s="25">
        <v>497</v>
      </c>
      <c r="L16" s="25">
        <v>1265</v>
      </c>
    </row>
    <row r="17" spans="1:12" x14ac:dyDescent="0.2">
      <c r="A17" s="1">
        <v>185</v>
      </c>
      <c r="B17" s="2" t="s">
        <v>39</v>
      </c>
      <c r="C17" s="1" t="s">
        <v>40</v>
      </c>
      <c r="D17" s="1" t="s">
        <v>31</v>
      </c>
      <c r="E17" s="1" t="s">
        <v>41</v>
      </c>
      <c r="F17" s="3">
        <v>5217</v>
      </c>
      <c r="G17" s="18">
        <f t="shared" si="0"/>
        <v>0.85862409479920998</v>
      </c>
      <c r="J17" s="5">
        <f t="shared" si="2"/>
        <v>75</v>
      </c>
      <c r="K17" s="25">
        <v>480</v>
      </c>
      <c r="L17" s="25">
        <v>1230</v>
      </c>
    </row>
    <row r="18" spans="1:12" x14ac:dyDescent="0.2">
      <c r="A18" s="1">
        <v>209</v>
      </c>
      <c r="B18" s="2" t="s">
        <v>48</v>
      </c>
      <c r="C18" s="1" t="s">
        <v>16</v>
      </c>
      <c r="D18" s="1" t="s">
        <v>28</v>
      </c>
      <c r="E18" s="1" t="s">
        <v>22</v>
      </c>
      <c r="F18" s="3">
        <v>5174</v>
      </c>
      <c r="G18" s="18">
        <f t="shared" si="0"/>
        <v>0.85154707044107969</v>
      </c>
      <c r="J18" s="5">
        <f t="shared" si="2"/>
        <v>55.000000000000007</v>
      </c>
      <c r="K18" s="25">
        <v>452</v>
      </c>
      <c r="L18" s="25">
        <v>1170</v>
      </c>
    </row>
    <row r="19" spans="1:12" x14ac:dyDescent="0.2">
      <c r="A19" s="1">
        <v>266</v>
      </c>
      <c r="B19" s="2" t="s">
        <v>49</v>
      </c>
      <c r="C19" s="1" t="s">
        <v>16</v>
      </c>
      <c r="D19" s="1" t="s">
        <v>44</v>
      </c>
      <c r="E19" s="1" t="s">
        <v>50</v>
      </c>
      <c r="F19" s="3">
        <v>5070</v>
      </c>
      <c r="G19" s="18">
        <f t="shared" si="0"/>
        <v>0.83443054641211323</v>
      </c>
      <c r="J19" s="5">
        <f t="shared" si="2"/>
        <v>7.5</v>
      </c>
      <c r="K19" s="25">
        <v>383</v>
      </c>
      <c r="L19" s="25">
        <v>1028</v>
      </c>
    </row>
    <row r="20" spans="1:12" x14ac:dyDescent="0.2">
      <c r="A20" s="1">
        <v>270</v>
      </c>
      <c r="B20" s="2" t="s">
        <v>93</v>
      </c>
      <c r="C20" s="1" t="s">
        <v>20</v>
      </c>
      <c r="D20" s="1" t="s">
        <v>31</v>
      </c>
      <c r="E20" s="1" t="s">
        <v>81</v>
      </c>
      <c r="F20" s="3">
        <v>5061</v>
      </c>
      <c r="G20" s="18">
        <f t="shared" si="0"/>
        <v>0.83294930875576034</v>
      </c>
      <c r="J20" s="5">
        <f t="shared" si="2"/>
        <v>4.1666666666666661</v>
      </c>
      <c r="K20" s="25">
        <v>378</v>
      </c>
      <c r="L20" s="25">
        <v>1018</v>
      </c>
    </row>
    <row r="21" spans="1:12" x14ac:dyDescent="0.2">
      <c r="A21" s="1">
        <v>285</v>
      </c>
      <c r="B21" s="2" t="s">
        <v>90</v>
      </c>
      <c r="C21" s="1" t="s">
        <v>16</v>
      </c>
      <c r="D21" s="1" t="s">
        <v>28</v>
      </c>
      <c r="E21" s="1" t="s">
        <v>22</v>
      </c>
      <c r="F21" s="3">
        <v>5041</v>
      </c>
      <c r="G21" s="18">
        <f t="shared" si="0"/>
        <v>0.82965766951942066</v>
      </c>
      <c r="J21" s="5"/>
      <c r="K21" s="25">
        <v>360</v>
      </c>
      <c r="L21" s="25">
        <v>980</v>
      </c>
    </row>
    <row r="22" spans="1:12" x14ac:dyDescent="0.2">
      <c r="A22" s="1">
        <v>307</v>
      </c>
      <c r="B22" s="2" t="s">
        <v>124</v>
      </c>
      <c r="C22" s="1" t="s">
        <v>16</v>
      </c>
      <c r="D22" s="1" t="s">
        <v>31</v>
      </c>
      <c r="E22" s="1" t="s">
        <v>32</v>
      </c>
      <c r="F22" s="3">
        <v>4975</v>
      </c>
      <c r="G22" s="18">
        <f t="shared" si="0"/>
        <v>0.81879526003949965</v>
      </c>
      <c r="K22" s="25">
        <v>334</v>
      </c>
      <c r="L22" s="25">
        <v>925</v>
      </c>
    </row>
    <row r="23" spans="1:12" x14ac:dyDescent="0.2">
      <c r="A23" s="1">
        <v>316</v>
      </c>
      <c r="B23" s="2" t="s">
        <v>125</v>
      </c>
      <c r="C23" s="1" t="s">
        <v>24</v>
      </c>
      <c r="D23" s="1" t="s">
        <v>31</v>
      </c>
      <c r="E23" s="1" t="s">
        <v>32</v>
      </c>
      <c r="F23" s="3">
        <v>4953</v>
      </c>
      <c r="G23" s="18">
        <f t="shared" si="0"/>
        <v>0.81517445687952605</v>
      </c>
      <c r="K23" s="25">
        <v>323</v>
      </c>
      <c r="L23" s="25">
        <v>903</v>
      </c>
    </row>
    <row r="24" spans="1:12" x14ac:dyDescent="0.2">
      <c r="A24" s="1">
        <v>328</v>
      </c>
      <c r="B24" s="2" t="s">
        <v>116</v>
      </c>
      <c r="C24" s="1" t="s">
        <v>16</v>
      </c>
      <c r="D24" s="1" t="s">
        <v>28</v>
      </c>
      <c r="E24" s="1" t="s">
        <v>29</v>
      </c>
      <c r="F24" s="3">
        <v>4932</v>
      </c>
      <c r="G24" s="18">
        <f t="shared" si="0"/>
        <v>0.81171823568136936</v>
      </c>
      <c r="K24" s="25">
        <v>309</v>
      </c>
      <c r="L24" s="25">
        <v>873</v>
      </c>
    </row>
    <row r="25" spans="1:12" x14ac:dyDescent="0.2">
      <c r="A25" s="1">
        <v>332</v>
      </c>
      <c r="B25" s="2" t="s">
        <v>117</v>
      </c>
      <c r="C25" s="1" t="s">
        <v>16</v>
      </c>
      <c r="D25" s="1" t="s">
        <v>34</v>
      </c>
      <c r="E25" s="1" t="s">
        <v>22</v>
      </c>
      <c r="F25" s="3">
        <v>4929</v>
      </c>
      <c r="G25" s="18">
        <f t="shared" si="0"/>
        <v>0.81122448979591832</v>
      </c>
      <c r="K25" s="25">
        <v>304</v>
      </c>
      <c r="L25" s="25">
        <v>863</v>
      </c>
    </row>
    <row r="26" spans="1:12" x14ac:dyDescent="0.2">
      <c r="A26" s="1">
        <v>349</v>
      </c>
      <c r="B26" s="2" t="s">
        <v>38</v>
      </c>
      <c r="C26" s="1" t="s">
        <v>16</v>
      </c>
      <c r="D26" s="1" t="s">
        <v>28</v>
      </c>
      <c r="E26" s="1" t="s">
        <v>32</v>
      </c>
      <c r="F26" s="3">
        <v>4898</v>
      </c>
      <c r="G26" s="18">
        <f t="shared" si="0"/>
        <v>0.80612244897959184</v>
      </c>
      <c r="K26" s="25">
        <v>284</v>
      </c>
      <c r="L26" s="25">
        <v>820</v>
      </c>
    </row>
    <row r="27" spans="1:12" x14ac:dyDescent="0.2">
      <c r="A27" s="1">
        <v>361</v>
      </c>
      <c r="B27" s="2" t="s">
        <v>82</v>
      </c>
      <c r="C27" s="1" t="s">
        <v>24</v>
      </c>
      <c r="D27" s="1" t="s">
        <v>31</v>
      </c>
      <c r="E27" s="1" t="s">
        <v>29</v>
      </c>
      <c r="F27" s="3">
        <v>4885</v>
      </c>
      <c r="G27" s="18">
        <f t="shared" si="0"/>
        <v>0.80398288347597102</v>
      </c>
      <c r="K27" s="25">
        <v>269</v>
      </c>
      <c r="L27" s="25">
        <v>790</v>
      </c>
    </row>
    <row r="28" spans="1:12" x14ac:dyDescent="0.2">
      <c r="A28" s="1">
        <v>367</v>
      </c>
      <c r="B28" s="2" t="s">
        <v>55</v>
      </c>
      <c r="C28" s="1" t="s">
        <v>20</v>
      </c>
      <c r="D28" s="1" t="s">
        <v>44</v>
      </c>
      <c r="E28" s="1" t="s">
        <v>22</v>
      </c>
      <c r="F28" s="3">
        <v>4875</v>
      </c>
      <c r="G28" s="18">
        <f t="shared" si="0"/>
        <v>0.80233706385780124</v>
      </c>
      <c r="K28" s="25">
        <v>262</v>
      </c>
      <c r="L28" s="25">
        <v>775</v>
      </c>
    </row>
    <row r="29" spans="1:12" x14ac:dyDescent="0.2">
      <c r="A29" s="1">
        <v>369</v>
      </c>
      <c r="B29" s="2" t="s">
        <v>52</v>
      </c>
      <c r="C29" s="1" t="s">
        <v>24</v>
      </c>
      <c r="D29" s="1" t="s">
        <v>34</v>
      </c>
      <c r="E29" s="1" t="s">
        <v>50</v>
      </c>
      <c r="F29" s="3">
        <v>4869</v>
      </c>
      <c r="G29" s="18">
        <f t="shared" si="0"/>
        <v>0.80134957208689928</v>
      </c>
      <c r="K29" s="25">
        <v>260</v>
      </c>
      <c r="L29" s="25">
        <v>770</v>
      </c>
    </row>
    <row r="30" spans="1:12" x14ac:dyDescent="0.2">
      <c r="A30" s="1">
        <v>372</v>
      </c>
      <c r="B30" s="2" t="s">
        <v>126</v>
      </c>
      <c r="C30" s="1" t="s">
        <v>16</v>
      </c>
      <c r="D30" s="1" t="s">
        <v>31</v>
      </c>
      <c r="E30" s="1" t="s">
        <v>22</v>
      </c>
      <c r="F30" s="3">
        <v>4862</v>
      </c>
      <c r="G30" s="18">
        <f t="shared" si="0"/>
        <v>0.80019749835418041</v>
      </c>
      <c r="K30" s="25">
        <v>256</v>
      </c>
      <c r="L30" s="25">
        <v>763</v>
      </c>
    </row>
    <row r="31" spans="1:12" x14ac:dyDescent="0.2">
      <c r="A31" s="1">
        <v>376</v>
      </c>
      <c r="B31" s="2" t="s">
        <v>42</v>
      </c>
      <c r="C31" s="1" t="s">
        <v>16</v>
      </c>
      <c r="D31" s="1" t="s">
        <v>31</v>
      </c>
      <c r="E31" s="1" t="s">
        <v>32</v>
      </c>
      <c r="F31" s="3">
        <v>4858</v>
      </c>
      <c r="G31" s="18">
        <f t="shared" si="0"/>
        <v>0.79953917050691248</v>
      </c>
      <c r="K31" s="25">
        <v>251</v>
      </c>
      <c r="L31" s="25">
        <v>753</v>
      </c>
    </row>
    <row r="32" spans="1:12" x14ac:dyDescent="0.2">
      <c r="A32" s="1">
        <v>380</v>
      </c>
      <c r="B32" s="2" t="s">
        <v>96</v>
      </c>
      <c r="C32" s="1" t="s">
        <v>16</v>
      </c>
      <c r="D32" s="1" t="s">
        <v>31</v>
      </c>
      <c r="E32" s="1" t="s">
        <v>81</v>
      </c>
      <c r="F32" s="3">
        <v>4853</v>
      </c>
      <c r="G32" s="18">
        <f t="shared" si="0"/>
        <v>0.79871626069782753</v>
      </c>
      <c r="K32" s="25">
        <v>246</v>
      </c>
      <c r="L32" s="25">
        <v>743</v>
      </c>
    </row>
    <row r="33" spans="1:12" x14ac:dyDescent="0.2">
      <c r="A33" s="1">
        <v>457</v>
      </c>
      <c r="B33" s="2" t="s">
        <v>86</v>
      </c>
      <c r="C33" s="1" t="s">
        <v>20</v>
      </c>
      <c r="D33" s="1" t="s">
        <v>25</v>
      </c>
      <c r="E33" s="1" t="s">
        <v>29</v>
      </c>
      <c r="F33" s="3">
        <v>4711</v>
      </c>
      <c r="G33" s="18">
        <f t="shared" si="0"/>
        <v>0.77534562211981561</v>
      </c>
      <c r="K33" s="25">
        <v>154</v>
      </c>
      <c r="L33" s="25">
        <v>550</v>
      </c>
    </row>
    <row r="34" spans="1:12" x14ac:dyDescent="0.2">
      <c r="A34" s="1">
        <v>462</v>
      </c>
      <c r="B34" s="2" t="s">
        <v>118</v>
      </c>
      <c r="C34" s="1" t="s">
        <v>24</v>
      </c>
      <c r="D34" s="1" t="s">
        <v>31</v>
      </c>
      <c r="E34" s="1" t="s">
        <v>35</v>
      </c>
      <c r="F34" s="3">
        <v>4703</v>
      </c>
      <c r="G34" s="18">
        <f t="shared" si="0"/>
        <v>0.77402896642527974</v>
      </c>
      <c r="K34" s="25">
        <v>148</v>
      </c>
      <c r="L34" s="25">
        <v>538</v>
      </c>
    </row>
    <row r="35" spans="1:12" x14ac:dyDescent="0.2">
      <c r="A35" s="1">
        <v>536</v>
      </c>
      <c r="B35" s="2" t="s">
        <v>100</v>
      </c>
      <c r="C35" s="1" t="s">
        <v>20</v>
      </c>
      <c r="D35" s="1" t="s">
        <v>44</v>
      </c>
      <c r="E35" s="1" t="s">
        <v>32</v>
      </c>
      <c r="F35" s="3">
        <v>4545</v>
      </c>
      <c r="G35" s="18">
        <f t="shared" si="0"/>
        <v>0.74802501645819619</v>
      </c>
      <c r="K35" s="25">
        <v>59</v>
      </c>
      <c r="L35" s="25">
        <v>353</v>
      </c>
    </row>
    <row r="36" spans="1:12" x14ac:dyDescent="0.2">
      <c r="A36" s="1">
        <v>551</v>
      </c>
      <c r="B36" s="2" t="s">
        <v>127</v>
      </c>
      <c r="C36" s="1" t="s">
        <v>24</v>
      </c>
      <c r="D36" s="1" t="s">
        <v>34</v>
      </c>
      <c r="E36" s="1" t="s">
        <v>22</v>
      </c>
      <c r="F36" s="3">
        <v>4483</v>
      </c>
      <c r="G36" s="18">
        <f t="shared" si="0"/>
        <v>0.73782093482554312</v>
      </c>
      <c r="K36" s="25">
        <v>41</v>
      </c>
      <c r="L36" s="25">
        <v>315</v>
      </c>
    </row>
    <row r="37" spans="1:12" x14ac:dyDescent="0.2">
      <c r="A37" s="1">
        <v>563</v>
      </c>
      <c r="B37" s="2" t="s">
        <v>103</v>
      </c>
      <c r="C37" s="1" t="s">
        <v>16</v>
      </c>
      <c r="D37" s="1" t="s">
        <v>58</v>
      </c>
      <c r="E37" s="1" t="s">
        <v>22</v>
      </c>
      <c r="F37" s="3">
        <v>4445</v>
      </c>
      <c r="G37" s="18">
        <f t="shared" si="0"/>
        <v>0.73156682027649766</v>
      </c>
      <c r="K37" s="25">
        <v>27</v>
      </c>
      <c r="L37" s="25">
        <v>285</v>
      </c>
    </row>
    <row r="38" spans="1:12" x14ac:dyDescent="0.2">
      <c r="A38" s="1">
        <v>577</v>
      </c>
      <c r="B38" s="2" t="s">
        <v>89</v>
      </c>
      <c r="C38" s="1" t="s">
        <v>24</v>
      </c>
      <c r="D38" s="1" t="s">
        <v>31</v>
      </c>
      <c r="E38" s="1" t="s">
        <v>32</v>
      </c>
      <c r="F38" s="3">
        <v>4384</v>
      </c>
      <c r="G38" s="18">
        <f t="shared" si="0"/>
        <v>0.7215273206056616</v>
      </c>
      <c r="K38" s="25">
        <v>10</v>
      </c>
      <c r="L38" s="25">
        <v>250</v>
      </c>
    </row>
    <row r="39" spans="1:12" x14ac:dyDescent="0.2">
      <c r="A39" s="1">
        <v>647</v>
      </c>
      <c r="B39" s="2" t="s">
        <v>102</v>
      </c>
      <c r="C39" s="1" t="s">
        <v>20</v>
      </c>
      <c r="D39" s="1" t="s">
        <v>58</v>
      </c>
      <c r="E39" s="1" t="s">
        <v>29</v>
      </c>
      <c r="F39" s="3">
        <v>3880</v>
      </c>
      <c r="G39" s="18">
        <f t="shared" si="0"/>
        <v>0.63857801184990126</v>
      </c>
      <c r="K39" s="25"/>
      <c r="L39" s="25">
        <v>75</v>
      </c>
    </row>
    <row r="40" spans="1:12" x14ac:dyDescent="0.2">
      <c r="A40" s="1">
        <v>651</v>
      </c>
      <c r="B40" s="2" t="s">
        <v>104</v>
      </c>
      <c r="C40" s="1" t="s">
        <v>24</v>
      </c>
      <c r="D40" s="1" t="s">
        <v>105</v>
      </c>
      <c r="E40" s="1" t="s">
        <v>81</v>
      </c>
      <c r="F40" s="3">
        <v>3825</v>
      </c>
      <c r="G40" s="18">
        <f t="shared" si="0"/>
        <v>0.62952600394996705</v>
      </c>
      <c r="K40" s="25"/>
      <c r="L40" s="25">
        <v>65</v>
      </c>
    </row>
  </sheetData>
  <sheetProtection selectLockedCells="1" selectUnlockedCells="1"/>
  <mergeCells count="1">
    <mergeCell ref="A1:L1"/>
  </mergeCells>
  <pageMargins left="0.39374999999999999" right="0.39374999999999999" top="0.59027777777777779" bottom="0.59027777777777779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M19" sqref="M19"/>
    </sheetView>
  </sheetViews>
  <sheetFormatPr baseColWidth="10" defaultColWidth="11.5703125" defaultRowHeight="15" x14ac:dyDescent="0.2"/>
  <cols>
    <col min="1" max="1" width="6.7109375" style="1" customWidth="1"/>
    <col min="2" max="2" width="42.85546875" style="2" customWidth="1"/>
    <col min="3" max="3" width="4" style="1" customWidth="1"/>
    <col min="4" max="4" width="5.85546875" style="1" customWidth="1"/>
    <col min="5" max="5" width="10.140625" style="1" customWidth="1"/>
    <col min="6" max="6" width="7.7109375" style="1" customWidth="1"/>
    <col min="7" max="7" width="6.28515625" style="3" customWidth="1"/>
    <col min="8" max="8" width="6.7109375" style="2" customWidth="1"/>
    <col min="9" max="16384" width="11.5703125" style="2"/>
  </cols>
  <sheetData>
    <row r="1" spans="1:8" ht="18.75" x14ac:dyDescent="0.2">
      <c r="A1" s="23" t="s">
        <v>128</v>
      </c>
      <c r="B1" s="23"/>
      <c r="C1" s="23"/>
      <c r="D1" s="23"/>
      <c r="E1" s="23"/>
      <c r="F1" s="23"/>
      <c r="G1" s="23"/>
    </row>
    <row r="2" spans="1:8" ht="8.4499999999999993" customHeight="1" x14ac:dyDescent="0.2"/>
    <row r="3" spans="1:8" x14ac:dyDescent="0.2">
      <c r="A3" s="12" t="s">
        <v>129</v>
      </c>
    </row>
    <row r="4" spans="1:8" x14ac:dyDescent="0.2">
      <c r="A4" s="13" t="s">
        <v>130</v>
      </c>
    </row>
    <row r="6" spans="1:8" x14ac:dyDescent="0.2">
      <c r="A6" s="12" t="s">
        <v>131</v>
      </c>
    </row>
    <row r="7" spans="1:8" s="7" customFormat="1" ht="12.75" x14ac:dyDescent="0.2">
      <c r="A7" s="14" t="s">
        <v>3</v>
      </c>
      <c r="B7" s="14" t="s">
        <v>132</v>
      </c>
      <c r="C7" s="22" t="s">
        <v>5</v>
      </c>
      <c r="D7" s="14" t="s">
        <v>6</v>
      </c>
      <c r="E7" s="14" t="s">
        <v>7</v>
      </c>
      <c r="F7" s="14" t="s">
        <v>133</v>
      </c>
      <c r="G7" s="14" t="s">
        <v>8</v>
      </c>
      <c r="H7" s="17" t="s">
        <v>14</v>
      </c>
    </row>
    <row r="8" spans="1:8" x14ac:dyDescent="0.2">
      <c r="A8" s="1">
        <v>12</v>
      </c>
      <c r="B8" s="2" t="s">
        <v>134</v>
      </c>
      <c r="C8" s="1" t="s">
        <v>40</v>
      </c>
      <c r="D8" s="1" t="s">
        <v>21</v>
      </c>
      <c r="E8" s="1" t="s">
        <v>135</v>
      </c>
      <c r="F8" s="1" t="s">
        <v>136</v>
      </c>
      <c r="G8" s="3">
        <v>2687</v>
      </c>
      <c r="H8" s="6">
        <f t="shared" ref="H8:H22" si="0">ROUNDUP(1124-2.5*(A8-1),0)</f>
        <v>1097</v>
      </c>
    </row>
    <row r="9" spans="1:8" x14ac:dyDescent="0.2">
      <c r="A9" s="1">
        <v>14</v>
      </c>
      <c r="B9" s="2" t="s">
        <v>137</v>
      </c>
      <c r="C9" s="1" t="s">
        <v>16</v>
      </c>
      <c r="D9" s="1" t="s">
        <v>76</v>
      </c>
      <c r="E9" s="1" t="s">
        <v>29</v>
      </c>
      <c r="F9" s="1" t="s">
        <v>136</v>
      </c>
      <c r="G9" s="3">
        <v>2678</v>
      </c>
      <c r="H9" s="6">
        <f t="shared" si="0"/>
        <v>1092</v>
      </c>
    </row>
    <row r="10" spans="1:8" x14ac:dyDescent="0.2">
      <c r="A10" s="1">
        <v>18</v>
      </c>
      <c r="B10" s="2" t="s">
        <v>138</v>
      </c>
      <c r="C10" s="1" t="s">
        <v>16</v>
      </c>
      <c r="D10" s="1" t="s">
        <v>17</v>
      </c>
      <c r="E10" s="1" t="s">
        <v>139</v>
      </c>
      <c r="F10" s="1" t="s">
        <v>136</v>
      </c>
      <c r="G10" s="3">
        <v>2666</v>
      </c>
      <c r="H10" s="6">
        <f t="shared" si="0"/>
        <v>1082</v>
      </c>
    </row>
    <row r="11" spans="1:8" x14ac:dyDescent="0.2">
      <c r="A11" s="1">
        <v>19</v>
      </c>
      <c r="B11" s="2" t="s">
        <v>140</v>
      </c>
      <c r="C11" s="1" t="s">
        <v>114</v>
      </c>
      <c r="D11" s="1" t="s">
        <v>21</v>
      </c>
      <c r="E11" s="1" t="s">
        <v>141</v>
      </c>
      <c r="F11" s="1" t="s">
        <v>136</v>
      </c>
      <c r="G11" s="3">
        <v>2664</v>
      </c>
      <c r="H11" s="6">
        <f t="shared" si="0"/>
        <v>1079</v>
      </c>
    </row>
    <row r="12" spans="1:8" x14ac:dyDescent="0.2">
      <c r="A12" s="1">
        <v>27</v>
      </c>
      <c r="B12" s="2" t="s">
        <v>142</v>
      </c>
      <c r="C12" s="1" t="s">
        <v>16</v>
      </c>
      <c r="D12" s="1" t="s">
        <v>76</v>
      </c>
      <c r="E12" s="1" t="s">
        <v>32</v>
      </c>
      <c r="F12" s="1" t="s">
        <v>136</v>
      </c>
      <c r="G12" s="3">
        <v>2631</v>
      </c>
      <c r="H12" s="6">
        <f t="shared" si="0"/>
        <v>1059</v>
      </c>
    </row>
    <row r="13" spans="1:8" x14ac:dyDescent="0.2">
      <c r="A13" s="1">
        <v>38</v>
      </c>
      <c r="B13" s="2" t="s">
        <v>143</v>
      </c>
      <c r="C13" s="1" t="s">
        <v>54</v>
      </c>
      <c r="D13" s="1" t="s">
        <v>31</v>
      </c>
      <c r="E13" s="1" t="s">
        <v>144</v>
      </c>
      <c r="F13" s="1" t="s">
        <v>136</v>
      </c>
      <c r="G13" s="3">
        <v>2593</v>
      </c>
      <c r="H13" s="6">
        <f t="shared" si="0"/>
        <v>1032</v>
      </c>
    </row>
    <row r="14" spans="1:8" x14ac:dyDescent="0.2">
      <c r="A14" s="1">
        <v>42</v>
      </c>
      <c r="B14" s="2" t="s">
        <v>145</v>
      </c>
      <c r="C14" s="1" t="s">
        <v>16</v>
      </c>
      <c r="D14" s="1" t="s">
        <v>31</v>
      </c>
      <c r="E14" s="1" t="s">
        <v>146</v>
      </c>
      <c r="F14" s="1" t="s">
        <v>147</v>
      </c>
      <c r="G14" s="3">
        <v>2580</v>
      </c>
      <c r="H14" s="6">
        <f t="shared" si="0"/>
        <v>1022</v>
      </c>
    </row>
    <row r="15" spans="1:8" x14ac:dyDescent="0.2">
      <c r="A15" s="1">
        <v>47</v>
      </c>
      <c r="B15" s="2" t="s">
        <v>148</v>
      </c>
      <c r="C15" s="1" t="s">
        <v>16</v>
      </c>
      <c r="D15" s="1" t="s">
        <v>21</v>
      </c>
      <c r="E15" s="1" t="s">
        <v>149</v>
      </c>
      <c r="F15" s="1" t="s">
        <v>136</v>
      </c>
      <c r="G15" s="3">
        <v>2571</v>
      </c>
      <c r="H15" s="6">
        <f t="shared" si="0"/>
        <v>1009</v>
      </c>
    </row>
    <row r="16" spans="1:8" x14ac:dyDescent="0.2">
      <c r="A16" s="1">
        <v>53</v>
      </c>
      <c r="B16" s="2" t="s">
        <v>150</v>
      </c>
      <c r="C16" s="1" t="s">
        <v>40</v>
      </c>
      <c r="D16" s="1" t="s">
        <v>31</v>
      </c>
      <c r="E16" s="1" t="s">
        <v>151</v>
      </c>
      <c r="F16" s="1" t="s">
        <v>136</v>
      </c>
      <c r="G16" s="3">
        <v>2560</v>
      </c>
      <c r="H16" s="6">
        <f t="shared" si="0"/>
        <v>994</v>
      </c>
    </row>
    <row r="17" spans="1:8" x14ac:dyDescent="0.2">
      <c r="A17" s="1">
        <v>59</v>
      </c>
      <c r="B17" s="2" t="s">
        <v>152</v>
      </c>
      <c r="C17" s="1" t="s">
        <v>16</v>
      </c>
      <c r="D17" s="1" t="s">
        <v>31</v>
      </c>
      <c r="E17" s="1" t="s">
        <v>32</v>
      </c>
      <c r="F17" s="1" t="s">
        <v>136</v>
      </c>
      <c r="G17" s="3">
        <v>2551</v>
      </c>
      <c r="H17" s="6">
        <f t="shared" si="0"/>
        <v>979</v>
      </c>
    </row>
    <row r="18" spans="1:8" x14ac:dyDescent="0.2">
      <c r="A18" s="1">
        <v>77</v>
      </c>
      <c r="B18" s="2" t="s">
        <v>153</v>
      </c>
      <c r="C18" s="1" t="s">
        <v>24</v>
      </c>
      <c r="D18" s="1" t="s">
        <v>44</v>
      </c>
      <c r="E18" s="1" t="s">
        <v>35</v>
      </c>
      <c r="F18" s="1" t="s">
        <v>136</v>
      </c>
      <c r="G18" s="3">
        <v>2501</v>
      </c>
      <c r="H18" s="6">
        <f t="shared" si="0"/>
        <v>934</v>
      </c>
    </row>
    <row r="19" spans="1:8" x14ac:dyDescent="0.2">
      <c r="A19" s="1">
        <v>90</v>
      </c>
      <c r="B19" s="2" t="s">
        <v>154</v>
      </c>
      <c r="C19" s="1" t="s">
        <v>16</v>
      </c>
      <c r="D19" s="1" t="s">
        <v>44</v>
      </c>
      <c r="E19" s="1" t="s">
        <v>155</v>
      </c>
      <c r="F19" s="1" t="s">
        <v>136</v>
      </c>
      <c r="G19" s="3">
        <v>2463</v>
      </c>
      <c r="H19" s="6">
        <f t="shared" si="0"/>
        <v>902</v>
      </c>
    </row>
    <row r="20" spans="1:8" x14ac:dyDescent="0.2">
      <c r="A20" s="1">
        <v>111</v>
      </c>
      <c r="B20" s="2" t="s">
        <v>156</v>
      </c>
      <c r="C20" s="1" t="s">
        <v>16</v>
      </c>
      <c r="D20" s="1" t="s">
        <v>28</v>
      </c>
      <c r="E20" s="1" t="s">
        <v>22</v>
      </c>
      <c r="F20" s="1" t="s">
        <v>136</v>
      </c>
      <c r="G20" s="3">
        <v>2426</v>
      </c>
      <c r="H20" s="6">
        <f t="shared" si="0"/>
        <v>849</v>
      </c>
    </row>
    <row r="21" spans="1:8" x14ac:dyDescent="0.2">
      <c r="A21" s="1">
        <v>161</v>
      </c>
      <c r="B21" s="2" t="s">
        <v>157</v>
      </c>
      <c r="C21" s="1" t="s">
        <v>16</v>
      </c>
      <c r="D21" s="1" t="s">
        <v>34</v>
      </c>
      <c r="E21" s="1" t="s">
        <v>35</v>
      </c>
      <c r="F21" s="1" t="s">
        <v>136</v>
      </c>
      <c r="G21" s="3">
        <v>2313</v>
      </c>
      <c r="H21" s="6">
        <f t="shared" si="0"/>
        <v>724</v>
      </c>
    </row>
    <row r="22" spans="1:8" x14ac:dyDescent="0.2">
      <c r="A22" s="1">
        <v>164</v>
      </c>
      <c r="B22" s="2" t="s">
        <v>158</v>
      </c>
      <c r="C22" s="1" t="s">
        <v>16</v>
      </c>
      <c r="D22" s="1" t="s">
        <v>31</v>
      </c>
      <c r="E22" s="1" t="s">
        <v>22</v>
      </c>
      <c r="F22" s="1" t="s">
        <v>136</v>
      </c>
      <c r="G22" s="3">
        <v>2294</v>
      </c>
      <c r="H22" s="6">
        <f t="shared" si="0"/>
        <v>717</v>
      </c>
    </row>
  </sheetData>
  <sheetProtection selectLockedCells="1" selectUnlockedCells="1"/>
  <mergeCells count="1">
    <mergeCell ref="A1:G1"/>
  </mergeCells>
  <pageMargins left="0.59027777777777779" right="0.59027777777777779" top="0.59027777777777779" bottom="0.59027777777777779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7</vt:i4>
      </vt:variant>
    </vt:vector>
  </HeadingPairs>
  <TitlesOfParts>
    <vt:vector size="12" baseType="lpstr">
      <vt:lpstr>Coupe P. Vieilly</vt:lpstr>
      <vt:lpstr>Coupe de Savoie</vt:lpstr>
      <vt:lpstr>Coupe d'Aix</vt:lpstr>
      <vt:lpstr>CdF Parties Originales</vt:lpstr>
      <vt:lpstr>Paires</vt:lpstr>
      <vt:lpstr>__Anonymous_Sheet_DB__1</vt:lpstr>
      <vt:lpstr>__Anonymous_Sheet_DB__2</vt:lpstr>
      <vt:lpstr>__Anonymous_Sheet_DB__3</vt:lpstr>
      <vt:lpstr>__Anonymous_Sheet_DB__4</vt:lpstr>
      <vt:lpstr>'CdF Parties Originales'!Excel_BuiltIn__FilterDatabase</vt:lpstr>
      <vt:lpstr>'Coupe d''Aix'!Excel_BuiltIn__FilterDatabase</vt:lpstr>
      <vt:lpstr>Excel_BuiltIn__FilterDatabase_1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Pascal</cp:lastModifiedBy>
  <cp:lastPrinted>2016-11-03T22:24:09Z</cp:lastPrinted>
  <dcterms:created xsi:type="dcterms:W3CDTF">2016-11-03T22:16:18Z</dcterms:created>
  <dcterms:modified xsi:type="dcterms:W3CDTF">2016-11-08T12:50:13Z</dcterms:modified>
</cp:coreProperties>
</file>